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1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20490" windowHeight="7755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H2" i="1"/>
  <c r="H3" i="1"/>
  <c r="H4" i="1"/>
  <c r="H5" i="1"/>
  <c r="H6" i="1"/>
  <c r="H7" i="1"/>
  <c r="H8" i="1"/>
  <c r="H9" i="1"/>
  <c r="O9" i="1"/>
  <c r="O3" i="1"/>
  <c r="O4" i="1"/>
  <c r="O5" i="1"/>
  <c r="O6" i="1"/>
  <c r="O7" i="1"/>
  <c r="O8" i="1"/>
  <c r="O2" i="1"/>
</calcChain>
</file>

<file path=xl/sharedStrings.xml><?xml version="1.0" encoding="utf-8"?>
<sst xmlns="http://schemas.openxmlformats.org/spreadsheetml/2006/main" count="31" uniqueCount="31">
  <si>
    <t>Name</t>
  </si>
  <si>
    <t>Position</t>
  </si>
  <si>
    <t xml:space="preserve">2015 Base Pay </t>
  </si>
  <si>
    <t>2015 Bonus &amp; Incentive Pay</t>
  </si>
  <si>
    <t>2015 Retirement</t>
  </si>
  <si>
    <t>2015 Benefits</t>
  </si>
  <si>
    <t>2015 Other</t>
  </si>
  <si>
    <t xml:space="preserve">2015 Total </t>
  </si>
  <si>
    <t xml:space="preserve">2016 Base Pay </t>
  </si>
  <si>
    <t>2016 Bonus &amp; Incentive Pay</t>
  </si>
  <si>
    <t>2016 Retirement</t>
  </si>
  <si>
    <t>2016 Benefits</t>
  </si>
  <si>
    <t>2016 Other Pay</t>
  </si>
  <si>
    <t>2016 Total</t>
  </si>
  <si>
    <t>Percent Change</t>
  </si>
  <si>
    <t>Joe Robertson</t>
  </si>
  <si>
    <t>M.D., M.B.A., President</t>
  </si>
  <si>
    <t>Peter Rapp*</t>
  </si>
  <si>
    <t>Executive Director, OHSU Healthcare; Executive VP, OHSU</t>
  </si>
  <si>
    <t>Cynthia Grueber**</t>
  </si>
  <si>
    <t>Interim Sr. VP, OHSU &amp; Executive Director, OHSU Healthcare</t>
  </si>
  <si>
    <t>Lawrence Furnstahl</t>
  </si>
  <si>
    <t>Executive VP &amp; CFO</t>
  </si>
  <si>
    <t>Jeannette Mladenovic, M.D., M.B.A., M.A.C.P</t>
  </si>
  <si>
    <t>Executive VP &amp; Provost</t>
  </si>
  <si>
    <t>Mark Richardson, M.D., M.B.A.</t>
  </si>
  <si>
    <t>Executive VP &amp; Dean, OHSU School of Medicine</t>
  </si>
  <si>
    <t>Connie Seeley</t>
  </si>
  <si>
    <t>Sr. VP-Public Affairs &amp; Chief of Staff</t>
  </si>
  <si>
    <t>* Rapp was terminated from OHSU on Dec. 26, 2015</t>
  </si>
  <si>
    <t>** Grueber received a base pay increase to $650,000 in October of 2015 to reflect interim status. Data opts to reflect that number. (Previous base pay was $590,121.74)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</si>
</sst>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10" fontId="3" fillId="0" borderId="0" xfId="0" applyNumberFormat="1" applyFont="1"/>
    <xf numFmtId="10" fontId="1" fillId="0" borderId="0" xfId="0" applyNumberFormat="1" applyFont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C1" zoomScale="75" zoomScaleNormal="75" workbookViewId="0">
      <selection activeCell="E1" sqref="E1"/>
    </sheetView>
  </sheetViews>
  <sheetFormatPr defaultColWidth="33.140625" defaultRowHeight="15"/>
  <cols>
    <col min="1" max="1" width="40.140625" customWidth="1"/>
    <col min="2" max="2" width="55.42578125" customWidth="1"/>
    <col min="3" max="7" width="33.140625" style="1"/>
    <col min="8" max="8" width="33.140625" style="2"/>
    <col min="9" max="13" width="33.140625" style="1"/>
    <col min="14" max="14" width="33.140625" style="2"/>
    <col min="15" max="15" width="33.140625" style="10"/>
  </cols>
  <sheetData>
    <row r="1" spans="1:15" s="3" customFormat="1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9" t="s">
        <v>14</v>
      </c>
    </row>
    <row r="2" spans="1:15">
      <c r="A2" t="s">
        <v>15</v>
      </c>
      <c r="B2" t="s">
        <v>16</v>
      </c>
      <c r="C2" s="1">
        <v>1011552.26</v>
      </c>
      <c r="D2" s="1">
        <v>240473.52</v>
      </c>
      <c r="E2" s="1">
        <v>97712.17</v>
      </c>
      <c r="F2" s="1">
        <v>11107.2</v>
      </c>
      <c r="G2" s="1">
        <v>158301.24</v>
      </c>
      <c r="H2" s="2">
        <f t="shared" ref="H2:H8" si="0">SUM(C2:G2)</f>
        <v>1519146.39</v>
      </c>
      <c r="I2" s="1">
        <v>1027753</v>
      </c>
      <c r="J2" s="1">
        <v>396447</v>
      </c>
      <c r="K2" s="1">
        <v>104322.3</v>
      </c>
      <c r="L2" s="1">
        <v>11826.24</v>
      </c>
      <c r="M2" s="1">
        <v>162987.22</v>
      </c>
      <c r="N2" s="2">
        <f t="shared" ref="N2:N8" si="1">SUM(I2:M2)</f>
        <v>1703335.76</v>
      </c>
      <c r="O2" s="10">
        <f>(N2-H2)/H2</f>
        <v>0.12124530671464791</v>
      </c>
    </row>
    <row r="3" spans="1:15">
      <c r="A3" t="s">
        <v>17</v>
      </c>
      <c r="B3" t="s">
        <v>18</v>
      </c>
      <c r="C3" s="1">
        <v>658553.27</v>
      </c>
      <c r="D3" s="1">
        <v>156556.21</v>
      </c>
      <c r="E3" s="1">
        <v>29759.48</v>
      </c>
      <c r="F3" s="1">
        <v>12262.2</v>
      </c>
      <c r="G3" s="1">
        <v>125000</v>
      </c>
      <c r="H3" s="2">
        <f t="shared" si="0"/>
        <v>982131.15999999992</v>
      </c>
      <c r="I3" s="1">
        <v>655980</v>
      </c>
      <c r="J3" s="1">
        <v>159359.28</v>
      </c>
      <c r="K3" s="1">
        <v>6960.46</v>
      </c>
      <c r="L3" s="1">
        <v>6442.2</v>
      </c>
      <c r="M3" s="1">
        <v>139749.59</v>
      </c>
      <c r="N3" s="2">
        <f t="shared" si="1"/>
        <v>968491.52999999991</v>
      </c>
      <c r="O3" s="12">
        <f t="shared" ref="O3:O9" si="2">(N3-H3)/H3</f>
        <v>-1.388778867376533E-2</v>
      </c>
    </row>
    <row r="4" spans="1:15">
      <c r="A4" t="s">
        <v>19</v>
      </c>
      <c r="B4" t="s">
        <v>20</v>
      </c>
      <c r="C4" s="1">
        <v>572933.66</v>
      </c>
      <c r="D4" s="1">
        <v>126325</v>
      </c>
      <c r="E4" s="1">
        <v>31800</v>
      </c>
      <c r="F4" s="1">
        <v>8028.12</v>
      </c>
      <c r="G4" s="1">
        <v>57293.37</v>
      </c>
      <c r="H4" s="2">
        <f t="shared" si="0"/>
        <v>796380.15</v>
      </c>
      <c r="I4" s="1">
        <v>650000</v>
      </c>
      <c r="J4" s="1">
        <v>112295</v>
      </c>
      <c r="K4" s="1">
        <v>31800</v>
      </c>
      <c r="L4" s="1">
        <v>7870.92</v>
      </c>
      <c r="M4" s="1">
        <v>59012.17</v>
      </c>
      <c r="N4" s="2">
        <f t="shared" si="1"/>
        <v>860978.09000000008</v>
      </c>
      <c r="O4" s="10">
        <f t="shared" si="2"/>
        <v>8.1114452689460007E-2</v>
      </c>
    </row>
    <row r="5" spans="1:15">
      <c r="A5" t="s">
        <v>21</v>
      </c>
      <c r="B5" t="s">
        <v>22</v>
      </c>
      <c r="C5" s="1">
        <v>671371.66</v>
      </c>
      <c r="D5" s="1">
        <v>159603.25</v>
      </c>
      <c r="E5" s="1">
        <v>31800</v>
      </c>
      <c r="F5" s="1">
        <v>11107.2</v>
      </c>
      <c r="G5" s="1">
        <v>50000</v>
      </c>
      <c r="H5" s="2">
        <f t="shared" si="0"/>
        <v>923882.11</v>
      </c>
      <c r="I5" s="1">
        <v>688811.5</v>
      </c>
      <c r="J5" s="1">
        <v>162461.01</v>
      </c>
      <c r="K5" s="1">
        <v>31800</v>
      </c>
      <c r="L5" s="1">
        <v>11826.24</v>
      </c>
      <c r="M5" s="1">
        <v>50000</v>
      </c>
      <c r="N5" s="2">
        <f t="shared" si="1"/>
        <v>944898.75</v>
      </c>
      <c r="O5" s="10">
        <f t="shared" si="2"/>
        <v>2.274818374824902E-2</v>
      </c>
    </row>
    <row r="6" spans="1:15">
      <c r="A6" t="s">
        <v>23</v>
      </c>
      <c r="B6" t="s">
        <v>24</v>
      </c>
      <c r="C6" s="1">
        <v>574726.02</v>
      </c>
      <c r="D6" s="1">
        <v>131453.71</v>
      </c>
      <c r="E6" s="1">
        <v>25307.47</v>
      </c>
      <c r="F6" s="1">
        <v>12057.2</v>
      </c>
      <c r="G6" s="1">
        <v>0</v>
      </c>
      <c r="H6" s="2">
        <f t="shared" si="0"/>
        <v>743544.39999999991</v>
      </c>
      <c r="I6" s="1">
        <v>601019.9</v>
      </c>
      <c r="J6" s="13">
        <v>136888.51</v>
      </c>
      <c r="K6" s="1">
        <v>17516.330000000002</v>
      </c>
      <c r="L6" s="1">
        <v>11826.24</v>
      </c>
      <c r="M6" s="1">
        <v>0</v>
      </c>
      <c r="N6" s="2">
        <f t="shared" si="1"/>
        <v>767250.98</v>
      </c>
      <c r="O6" s="10">
        <f t="shared" si="2"/>
        <v>3.1883206974593688E-2</v>
      </c>
    </row>
    <row r="7" spans="1:15">
      <c r="A7" t="s">
        <v>25</v>
      </c>
      <c r="B7" t="s">
        <v>26</v>
      </c>
      <c r="C7" s="1">
        <v>652808.22</v>
      </c>
      <c r="D7" s="1">
        <v>155192.04999999999</v>
      </c>
      <c r="E7" s="1">
        <v>66859.520000000004</v>
      </c>
      <c r="F7" s="1">
        <v>11107.2</v>
      </c>
      <c r="G7" s="1">
        <v>100000</v>
      </c>
      <c r="H7" s="2">
        <f t="shared" si="0"/>
        <v>985966.99</v>
      </c>
      <c r="I7" s="1">
        <v>675870</v>
      </c>
      <c r="J7" s="1">
        <v>157969.72</v>
      </c>
      <c r="K7" s="1">
        <v>70331.03</v>
      </c>
      <c r="L7" s="1">
        <v>11826.24</v>
      </c>
      <c r="M7" s="1">
        <v>100000</v>
      </c>
      <c r="N7" s="2">
        <f t="shared" si="1"/>
        <v>1015996.99</v>
      </c>
      <c r="O7" s="10">
        <f t="shared" si="2"/>
        <v>3.0457409126851194E-2</v>
      </c>
    </row>
    <row r="8" spans="1:15">
      <c r="A8" t="s">
        <v>27</v>
      </c>
      <c r="B8" t="s">
        <v>28</v>
      </c>
      <c r="C8" s="1">
        <v>265183.57</v>
      </c>
      <c r="D8" s="1">
        <v>46667</v>
      </c>
      <c r="E8" s="1">
        <v>32237.82</v>
      </c>
      <c r="F8" s="1">
        <v>9371.64</v>
      </c>
      <c r="G8" s="1">
        <v>0</v>
      </c>
      <c r="H8" s="2">
        <f t="shared" si="0"/>
        <v>353460.03</v>
      </c>
      <c r="I8" s="1">
        <v>283250.24</v>
      </c>
      <c r="J8" s="1">
        <v>62812.68</v>
      </c>
      <c r="K8" s="1">
        <v>30413.66</v>
      </c>
      <c r="L8" s="1">
        <v>9897.9599999999991</v>
      </c>
      <c r="M8" s="1">
        <v>0</v>
      </c>
      <c r="N8" s="2">
        <f t="shared" si="1"/>
        <v>386374.54</v>
      </c>
      <c r="O8" s="10">
        <f t="shared" si="2"/>
        <v>9.3120882720459083E-2</v>
      </c>
    </row>
    <row r="9" spans="1:15">
      <c r="H9" s="2">
        <f>SUM(H2:H8)</f>
        <v>6304511.2299999995</v>
      </c>
      <c r="N9" s="2">
        <f>SUM(N2:N8)</f>
        <v>6647326.6399999997</v>
      </c>
      <c r="O9" s="10">
        <f t="shared" si="2"/>
        <v>5.4376207368576637E-2</v>
      </c>
    </row>
    <row r="14" spans="1:15">
      <c r="A14" s="6" t="s">
        <v>29</v>
      </c>
    </row>
    <row r="15" spans="1:15" s="6" customFormat="1">
      <c r="A15" s="6" t="s">
        <v>30</v>
      </c>
      <c r="C15" s="7"/>
      <c r="D15" s="7"/>
      <c r="E15" s="7"/>
      <c r="F15" s="7"/>
      <c r="G15" s="7"/>
      <c r="H15" s="8"/>
      <c r="I15" s="7"/>
      <c r="J15" s="7"/>
      <c r="K15" s="7"/>
      <c r="L15" s="7"/>
      <c r="M15" s="7"/>
      <c r="N15" s="8"/>
      <c r="O15" s="1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Lund</dc:creator>
  <cp:keywords/>
  <dc:description/>
  <cp:lastModifiedBy>Diane Lund</cp:lastModifiedBy>
  <cp:revision/>
  <dcterms:created xsi:type="dcterms:W3CDTF">2016-08-29T19:13:19Z</dcterms:created>
  <dcterms:modified xsi:type="dcterms:W3CDTF">2016-09-01T16:02:47Z</dcterms:modified>
  <cp:category/>
  <cp:contentStatus/>
</cp:coreProperties>
</file>