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pivotCache/pivotCacheRecords1.xml" ContentType="application/vnd.openxmlformats-officedocument.spreadsheetml.pivotCacheRecord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9555" windowHeight="7740"/>
  </bookViews>
  <sheets>
    <sheet name="Yearly Trend" sheetId="1" r:id="rId1"/>
  </sheets>
  <calcPr calcId="125725" calcMode="manual"/>
  <pivotCaches>
    <pivotCache cacheId="33" r:id="rId2"/>
  </pivotCaches>
</workbook>
</file>

<file path=xl/calcChain.xml><?xml version="1.0" encoding="utf-8"?>
<calcChain xmlns="http://schemas.openxmlformats.org/spreadsheetml/2006/main">
  <c r="D423" i="1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G358"/>
  <c r="F358"/>
  <c r="E358"/>
  <c r="G357"/>
  <c r="F357"/>
  <c r="E357"/>
  <c r="G356"/>
  <c r="F356"/>
  <c r="E356"/>
  <c r="G355"/>
  <c r="F355"/>
  <c r="E355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38"/>
  <c r="D237"/>
  <c r="D236"/>
  <c r="D235"/>
  <c r="D234"/>
  <c r="D233"/>
  <c r="D232"/>
  <c r="D231"/>
  <c r="D230"/>
  <c r="D229"/>
  <c r="D228"/>
  <c r="D227"/>
  <c r="D226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B15"/>
  <c r="A15"/>
  <c r="F11"/>
  <c r="E11" s="1"/>
  <c r="D11"/>
  <c r="C11"/>
  <c r="B11"/>
  <c r="E10"/>
  <c r="C10"/>
  <c r="E9"/>
  <c r="C9"/>
  <c r="E8"/>
  <c r="C8"/>
  <c r="E7"/>
  <c r="C7"/>
  <c r="E6"/>
  <c r="C6"/>
  <c r="E5"/>
  <c r="C5"/>
  <c r="E4"/>
  <c r="C4"/>
  <c r="E3"/>
  <c r="C3"/>
  <c r="E2"/>
  <c r="C2"/>
</calcChain>
</file>

<file path=xl/sharedStrings.xml><?xml version="1.0" encoding="utf-8"?>
<sst xmlns="http://schemas.openxmlformats.org/spreadsheetml/2006/main" count="471" uniqueCount="133">
  <si>
    <t>Year</t>
  </si>
  <si>
    <t>Charity Care</t>
  </si>
  <si>
    <t>Charity Care % of Total</t>
  </si>
  <si>
    <t>Bad Debt</t>
  </si>
  <si>
    <t>Bad Debt % of Total</t>
  </si>
  <si>
    <t>Total Uncompensated Care*</t>
  </si>
  <si>
    <t>Total</t>
  </si>
  <si>
    <t>*Total Uncompensated Care are defined as Charity Care + Bad Debt</t>
  </si>
  <si>
    <t>Charity Care % Growth from 2005-2013</t>
  </si>
  <si>
    <t>Bad Debt % Growth from 2005-2013</t>
  </si>
  <si>
    <t>Total Uncompensated Care % Growth</t>
  </si>
  <si>
    <t>Total Uncompensated Care</t>
  </si>
  <si>
    <t>Total Revenue</t>
  </si>
  <si>
    <t>Total Uncompensated Care % of Revenue</t>
  </si>
  <si>
    <t>Charity Care % of Revenue</t>
  </si>
  <si>
    <t>Bad Debt % of Revenue</t>
  </si>
  <si>
    <t>Values</t>
  </si>
  <si>
    <t>Row Labels</t>
  </si>
  <si>
    <t>Sum of 2005 Charity Care</t>
  </si>
  <si>
    <t>Sum of 2006 Charity Care</t>
  </si>
  <si>
    <t>Sum of 2007 Charity Care</t>
  </si>
  <si>
    <t>Sum of 2008 Charity Care</t>
  </si>
  <si>
    <t>Sum of 2009 Charity Care</t>
  </si>
  <si>
    <t>Sum of 2010 Charity Care</t>
  </si>
  <si>
    <t>Sum of 2011 Charity Care</t>
  </si>
  <si>
    <t>Sum of 2012 Charity Care</t>
  </si>
  <si>
    <t>Sum of 2013 Charity Care</t>
  </si>
  <si>
    <t>Adventist Medical Center</t>
  </si>
  <si>
    <t>Asante Ashland Community Hospital</t>
  </si>
  <si>
    <t>Asante Rogue Regional Medical Center</t>
  </si>
  <si>
    <t>Asante Three Rivers Medical Center</t>
  </si>
  <si>
    <t>Bay Area Hospital</t>
  </si>
  <si>
    <t>Blue Mountain Hospital</t>
  </si>
  <si>
    <t>Columbia Memorial Hospital</t>
  </si>
  <si>
    <t>Coquille Valley Hospital</t>
  </si>
  <si>
    <t>Curry General Hospital</t>
  </si>
  <si>
    <t>Good Samaritan Regional Medical Center</t>
  </si>
  <si>
    <t>Good Shepherd Medical Center</t>
  </si>
  <si>
    <t>Grande Ronde Hospital</t>
  </si>
  <si>
    <t>Harney District Hospital</t>
  </si>
  <si>
    <t>Kaiser Sunnyside Medical Center</t>
  </si>
  <si>
    <t>Kaiser Westside Medical Center*</t>
  </si>
  <si>
    <t>Lake District Hospital</t>
  </si>
  <si>
    <t>Legacy Emanuel Medical Center</t>
  </si>
  <si>
    <t>Legacy Good Samaritan Medical Center</t>
  </si>
  <si>
    <t>Legacy Meridian Park Medical Center</t>
  </si>
  <si>
    <t>Legacy Mount Hood Medical Center</t>
  </si>
  <si>
    <t>Lower Umpqua Hospital</t>
  </si>
  <si>
    <t>McKenzie-Willamette Medical Center</t>
  </si>
  <si>
    <t>Mercy Medical Center</t>
  </si>
  <si>
    <t>Mid-Columbia Medical Center</t>
  </si>
  <si>
    <t>OHSU Hospital</t>
  </si>
  <si>
    <t>PeaceHealth Cottage Grove Community Medical Center</t>
  </si>
  <si>
    <t>PeaceHealth Peace Harbor Medical Center</t>
  </si>
  <si>
    <t>PeaceHealth Sacred Heart Medical Center at Riverbend</t>
  </si>
  <si>
    <t>PeaceHealth Sacred Heart Medical Center University District</t>
  </si>
  <si>
    <t>Pioneer Memorial Hospital (H)</t>
  </si>
  <si>
    <t>Pioneer Memorial Hospital (P)</t>
  </si>
  <si>
    <t>Providence Hood River Memorial Hospital</t>
  </si>
  <si>
    <t>Providence Medford Medical Center</t>
  </si>
  <si>
    <t>Providence Milwaukie Hospital</t>
  </si>
  <si>
    <t>Providence Newberg Medical Center</t>
  </si>
  <si>
    <t>Providence Portland Medical Center</t>
  </si>
  <si>
    <t>Providence Seaside Hospital</t>
  </si>
  <si>
    <t>Providence St Vincent Medical Ctr</t>
  </si>
  <si>
    <t>Providence Willamette Falls Medical Ctr</t>
  </si>
  <si>
    <t>Saint Alphonsus Medical Center - Baker City</t>
  </si>
  <si>
    <t>Saint Alphonsus Medical Center - Ontario</t>
  </si>
  <si>
    <t>Salem Hospital</t>
  </si>
  <si>
    <t>Samaritan Albany General Hospital</t>
  </si>
  <si>
    <t>Samaritan Lebanon Community Hospital</t>
  </si>
  <si>
    <t>Samaritan North Lincoln Hospital</t>
  </si>
  <si>
    <t>Samaritan Pacific Communities Hospital</t>
  </si>
  <si>
    <t>Santiam Memorial Hospital</t>
  </si>
  <si>
    <t>Shriners Hospital for Children*</t>
  </si>
  <si>
    <t>Silverton Hospital</t>
  </si>
  <si>
    <t>Sky Lakes Medical Center</t>
  </si>
  <si>
    <t>Southern Coos Hospital &amp; Health Center</t>
  </si>
  <si>
    <t>St Anthony Hospital</t>
  </si>
  <si>
    <t>St Charles Bend</t>
  </si>
  <si>
    <t>St Charles Madras</t>
  </si>
  <si>
    <t>St Charles Redmond</t>
  </si>
  <si>
    <t>Tillamook Regional Medical Center</t>
  </si>
  <si>
    <t>Tuality Healthcare</t>
  </si>
  <si>
    <t>Wallowa Memorial Hospital</t>
  </si>
  <si>
    <t>West Valley Hospital</t>
  </si>
  <si>
    <t>Willamette Valley Medical Ctr</t>
  </si>
  <si>
    <t>Sum of 2005 Bad Debt</t>
  </si>
  <si>
    <t>Sum of 2006 Bad Debt</t>
  </si>
  <si>
    <t>Sum of 2007 Bad Debt</t>
  </si>
  <si>
    <t>Sum of 2008 Bad Debt</t>
  </si>
  <si>
    <t>Sum of 2009 Bad Debt</t>
  </si>
  <si>
    <t>Sum of 2010 Bad Debt</t>
  </si>
  <si>
    <t>Sum of 2011 Bad Debt</t>
  </si>
  <si>
    <t>Sum of 2012 Bad Debt</t>
  </si>
  <si>
    <t>Sum of 2013 Bad Debt</t>
  </si>
  <si>
    <t>Sum of 2005 Total Uncompensated Care</t>
  </si>
  <si>
    <t>Sum of 2006 Total Uncompensated Care</t>
  </si>
  <si>
    <t>Sum of 2007 Total Uncompensated Care</t>
  </si>
  <si>
    <t>Sum of 2008 Total Uncompensated Care</t>
  </si>
  <si>
    <t>Sum of 2009 Total Uncompensated Care</t>
  </si>
  <si>
    <t>Sum of 2010 Total Uncompensated Care</t>
  </si>
  <si>
    <t>Sum of 2011 Total Uncompensated Care</t>
  </si>
  <si>
    <t>Sum of 2012 Total Uncompensated Care</t>
  </si>
  <si>
    <t>Sum of 2013 Total Uncompensated Care</t>
  </si>
  <si>
    <t>Hospital</t>
  </si>
  <si>
    <t>Total Charity Care 2005-2013</t>
  </si>
  <si>
    <t>Total Bad Debt 2005-2013</t>
  </si>
  <si>
    <t>Grand Total of Uncollectibles 2005-2013</t>
  </si>
  <si>
    <t>Kaiser Sunnyside Medical Center*</t>
  </si>
  <si>
    <t>n/a</t>
  </si>
  <si>
    <t>PeaceHealth Sacred Heart Medical Center at Riverbend*</t>
  </si>
  <si>
    <t>Saint Alphonsus Medical Center - Baker City*</t>
  </si>
  <si>
    <t>Saint Alphonsus Medical Center - Ontario*</t>
  </si>
  <si>
    <t>St Charles Madras*</t>
  </si>
  <si>
    <t xml:space="preserve">*Indicates hospitals with incomplete data </t>
  </si>
  <si>
    <t>Charity Care % Change from 2005-2013</t>
  </si>
  <si>
    <t>Bad Debt % Change from 2005-2013</t>
  </si>
  <si>
    <t>Total Uncompensated Care % Change 2005-2013</t>
  </si>
  <si>
    <t>Hospital System</t>
  </si>
  <si>
    <t>Total Charity</t>
  </si>
  <si>
    <t>Total Bad Debt</t>
  </si>
  <si>
    <t>Charity Average % Growth</t>
  </si>
  <si>
    <t>Bad Debt Average % Growth</t>
  </si>
  <si>
    <t>Total Uncompensated Care Average % Growth</t>
  </si>
  <si>
    <t>Legacy System</t>
  </si>
  <si>
    <t>Providence System</t>
  </si>
  <si>
    <t>PeaceHealth System</t>
  </si>
  <si>
    <t>Samaritan System</t>
  </si>
  <si>
    <t>% of Revenue in 2005</t>
  </si>
  <si>
    <t>% of Revenue 2013</t>
  </si>
  <si>
    <t>Change</t>
  </si>
  <si>
    <t>not enough data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</si>
</sst>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0.0%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164" fontId="0" fillId="0" borderId="0" xfId="1" applyNumberFormat="1" applyFont="1" applyAlignment="1">
      <alignment vertical="top" wrapText="1"/>
    </xf>
    <xf numFmtId="9" fontId="0" fillId="0" borderId="0" xfId="2" applyFont="1" applyAlignment="1">
      <alignment vertical="top" wrapText="1"/>
    </xf>
    <xf numFmtId="164" fontId="0" fillId="0" borderId="0" xfId="0" applyNumberFormat="1" applyAlignment="1">
      <alignment vertical="top" wrapText="1"/>
    </xf>
    <xf numFmtId="164" fontId="0" fillId="0" borderId="0" xfId="0" applyNumberFormat="1" applyFont="1" applyAlignment="1">
      <alignment vertical="top" wrapText="1"/>
    </xf>
    <xf numFmtId="9" fontId="1" fillId="0" borderId="0" xfId="2" applyFont="1" applyAlignment="1">
      <alignment vertical="top" wrapText="1"/>
    </xf>
    <xf numFmtId="9" fontId="1" fillId="0" borderId="0" xfId="2" applyNumberFormat="1" applyFont="1" applyAlignment="1">
      <alignment vertical="top" wrapText="1"/>
    </xf>
    <xf numFmtId="164" fontId="1" fillId="0" borderId="0" xfId="0" applyNumberFormat="1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164" fontId="0" fillId="0" borderId="1" xfId="1" applyNumberFormat="1" applyFont="1" applyBorder="1" applyAlignment="1">
      <alignment vertical="top" wrapText="1"/>
    </xf>
    <xf numFmtId="164" fontId="0" fillId="0" borderId="2" xfId="1" applyNumberFormat="1" applyFont="1" applyBorder="1" applyAlignment="1">
      <alignment vertical="top" wrapText="1"/>
    </xf>
    <xf numFmtId="164" fontId="0" fillId="0" borderId="0" xfId="1" applyNumberFormat="1" applyFont="1"/>
    <xf numFmtId="165" fontId="0" fillId="0" borderId="0" xfId="0" applyNumberFormat="1" applyAlignment="1">
      <alignment vertical="top" wrapText="1"/>
    </xf>
    <xf numFmtId="165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9" fontId="0" fillId="0" borderId="0" xfId="0" applyNumberFormat="1" applyAlignment="1">
      <alignment vertical="top" wrapText="1"/>
    </xf>
    <xf numFmtId="0" fontId="0" fillId="0" borderId="0" xfId="0" applyAlignment="1">
      <alignment horizontal="left"/>
    </xf>
    <xf numFmtId="166" fontId="0" fillId="0" borderId="0" xfId="2" applyNumberFormat="1" applyFont="1" applyAlignment="1">
      <alignment horizontal="right" vertical="top" wrapText="1"/>
    </xf>
    <xf numFmtId="166" fontId="0" fillId="0" borderId="0" xfId="2" applyNumberFormat="1" applyFont="1"/>
    <xf numFmtId="166" fontId="0" fillId="0" borderId="0" xfId="2" applyNumberFormat="1" applyFont="1" applyAlignment="1">
      <alignment vertical="top" wrapText="1"/>
    </xf>
    <xf numFmtId="166" fontId="0" fillId="0" borderId="0" xfId="2" applyNumberFormat="1" applyFont="1" applyAlignment="1">
      <alignment horizontal="right"/>
    </xf>
  </cellXfs>
  <cellStyles count="4">
    <cellStyle name="Currency" xfId="1" builtinId="4"/>
    <cellStyle name="Normal" xfId="0" builtinId="0"/>
    <cellStyle name="Normal 2" xfId="3"/>
    <cellStyle name="Percent" xfId="2" builtinId="5"/>
  </cellStyles>
  <dxfs count="73">
    <dxf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  <alignment horizontal="right" vertical="top" textRotation="0" wrapText="1" indent="0" relativeIndent="0" justifyLastLine="0" shrinkToFit="0" mergeCell="0" readingOrder="0"/>
    </dxf>
    <dxf>
      <alignment horizontal="left" vertical="bottom" textRotation="0" wrapText="0" indent="0" relativeIndent="0" justifyLastLine="0" shrinkToFit="0" mergeCell="0" readingOrder="0"/>
    </dxf>
    <dxf>
      <alignment horizontal="general" vertical="top" textRotation="0" wrapText="1" indent="0" relativeIndent="0" justifyLastLine="0" shrinkToFit="0" mergeCell="0" readingOrder="0"/>
    </dxf>
    <dxf>
      <alignment horizontal="general" vertical="top" textRotation="0" wrapText="1" indent="0" relativeIndent="0" justifyLastLine="0" shrinkToFit="0" mergeCell="0" readingOrder="0"/>
    </dxf>
    <dxf>
      <alignment horizontal="general" vertical="top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relativeIndent="0" justifyLastLine="0" shrinkToFit="0" mergeCell="0" readingOrder="0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  <alignment horizontal="general" vertical="top" textRotation="0" wrapText="1" indent="0" relativeIndent="0" justifyLastLine="0" shrinkToFit="0" mergeCell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  <alignment horizontal="general" vertical="top" textRotation="0" wrapText="1" indent="0" relativeIndent="0" justifyLastLine="0" shrinkToFit="0" mergeCell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  <alignment horizontal="general" vertical="top" textRotation="0" wrapText="1" indent="0" relativeIndent="0" justifyLastLine="0" shrinkToFit="0" mergeCell="0" readingOrder="0"/>
      <border diagonalUp="0" diagonalDown="0">
        <left/>
        <right/>
        <top style="thin">
          <color theme="4"/>
        </top>
        <bottom/>
        <vertical/>
        <horizontal/>
      </border>
    </dxf>
    <dxf>
      <alignment horizontal="general" vertical="top" textRotation="0" wrapText="1" indent="0" relativeIndent="0" justifyLastLine="0" shrinkToFit="0" mergeCell="0" readingOrder="0"/>
    </dxf>
    <dxf>
      <alignment vertical="top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numFmt numFmtId="165" formatCode="&quot;$&quot;#,##0"/>
      <alignment vertical="top" textRotation="0" wrapText="1" indent="0" relativeIndent="255" justifyLastLine="0" shrinkToFit="0" readingOrder="0"/>
    </dxf>
    <dxf>
      <numFmt numFmtId="165" formatCode="&quot;$&quot;#,##0"/>
      <alignment vertical="top" textRotation="0" wrapText="1" indent="0" relativeIndent="255" justifyLastLine="0" shrinkToFit="0" readingOrder="0"/>
    </dxf>
    <dxf>
      <numFmt numFmtId="165" formatCode="&quot;$&quot;#,##0"/>
      <alignment vertical="top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top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top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wrapText="1" indent="0" relativeIndent="255" justifyLastLine="0" shrinkToFit="0" mergeCell="0" readingOrder="0"/>
      <border diagonalUp="0" diagonalDown="0" outline="0">
        <left style="thin">
          <color theme="4"/>
        </left>
        <right/>
        <top style="thin">
          <color theme="4"/>
        </top>
        <bottom/>
      </border>
    </dxf>
    <dxf>
      <alignment vertical="top" textRotation="0" wrapText="1" indent="0" relativeIndent="255" justifyLastLine="0" shrinkToFit="0" readingOrder="0"/>
    </dxf>
    <dxf>
      <alignment vertical="top" textRotation="0" wrapText="1" indent="0" relativeIndent="255" justifyLastLine="0" shrinkToFit="0" readingOrder="0"/>
    </dxf>
    <dxf>
      <numFmt numFmtId="165" formatCode="&quot;$&quot;#,##0"/>
      <alignment horizontal="center" vertical="top" textRotation="0" wrapText="1" indent="0" relativeIndent="255" justifyLastLine="0" shrinkToFit="0" mergeCell="0" readingOrder="0"/>
    </dxf>
    <dxf>
      <numFmt numFmtId="165" formatCode="&quot;$&quot;#,##0"/>
      <alignment horizontal="center" vertical="top" textRotation="0" wrapText="1" indent="0" relativeIndent="255" justifyLastLine="0" shrinkToFit="0" mergeCell="0" readingOrder="0"/>
    </dxf>
    <dxf>
      <numFmt numFmtId="165" formatCode="&quot;$&quot;#,##0"/>
      <alignment horizontal="center" vertical="top" textRotation="0" wrapText="1" indent="0" relativeIndent="255" justifyLastLine="0" shrinkToFit="0" mergeCell="0" readingOrder="0"/>
    </dxf>
    <dxf>
      <alignment horizontal="left" vertical="top" textRotation="0" wrapText="1" indent="0" relativeIndent="255" justifyLastLine="0" shrinkToFit="0" mergeCell="0" readingOrder="0"/>
    </dxf>
    <dxf>
      <alignment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top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  <alignment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  <alignment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  <alignment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  <alignment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  <alignment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  <alignment vertical="top" textRotation="0" wrapText="1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  <alignment vertical="top" textRotation="0" wrapText="1" indent="0" relativeIndent="255" justifyLastLine="0" shrinkToFit="0" readingOrder="0"/>
    </dxf>
    <dxf>
      <alignment horizontal="left" vertical="top" textRotation="0" wrapText="1" indent="0" relativeIndent="255" justifyLastLine="0" shrinkToFit="0" mergeCell="0" readingOrder="0"/>
    </dxf>
    <dxf>
      <alignment horizontal="left" vertical="top" textRotation="0" wrapText="1" indent="0" relativeIndent="255" justifyLastLine="0" shrinkToFit="0" mergeCell="0" readingOrder="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alignment wrapText="1" readingOrder="0"/>
    </dxf>
    <dxf>
      <alignment vertical="top" readingOrder="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alignment wrapText="1" readingOrder="0"/>
    </dxf>
    <dxf>
      <alignment vertical="top" readingOrder="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alignment wrapText="1" readingOrder="0"/>
    </dxf>
    <dxf>
      <alignment vertical="top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lineChart>
        <c:grouping val="standard"/>
        <c:ser>
          <c:idx val="0"/>
          <c:order val="0"/>
          <c:tx>
            <c:strRef>
              <c:f>'Yearly Trend'!$F$1</c:f>
              <c:strCache>
                <c:ptCount val="1"/>
                <c:pt idx="0">
                  <c:v>Total Uncompensated Care*</c:v>
                </c:pt>
              </c:strCache>
            </c:strRef>
          </c:tx>
          <c:marker>
            <c:symbol val="none"/>
          </c:marker>
          <c:cat>
            <c:numRef>
              <c:f>'Yearly Trend'!$A$2:$A$10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'Yearly Trend'!$F$2:$F$10</c:f>
              <c:numCache>
                <c:formatCode>_("$"* #,##0_);_("$"* \(#,##0\);_("$"* "-"??_);_(@_)</c:formatCode>
                <c:ptCount val="9"/>
                <c:pt idx="0">
                  <c:v>681598211</c:v>
                </c:pt>
                <c:pt idx="1">
                  <c:v>754448980</c:v>
                </c:pt>
                <c:pt idx="2">
                  <c:v>877481965</c:v>
                </c:pt>
                <c:pt idx="3">
                  <c:v>987731808</c:v>
                </c:pt>
                <c:pt idx="4">
                  <c:v>1203336676</c:v>
                </c:pt>
                <c:pt idx="5">
                  <c:v>1225124698</c:v>
                </c:pt>
                <c:pt idx="6">
                  <c:v>1155664735</c:v>
                </c:pt>
                <c:pt idx="7">
                  <c:v>1231237200</c:v>
                </c:pt>
                <c:pt idx="8">
                  <c:v>1287828698</c:v>
                </c:pt>
              </c:numCache>
            </c:numRef>
          </c:val>
        </c:ser>
        <c:marker val="1"/>
        <c:axId val="234633856"/>
        <c:axId val="244290688"/>
      </c:lineChart>
      <c:catAx>
        <c:axId val="234633856"/>
        <c:scaling>
          <c:orientation val="minMax"/>
        </c:scaling>
        <c:axPos val="b"/>
        <c:numFmt formatCode="General" sourceLinked="1"/>
        <c:tickLblPos val="nextTo"/>
        <c:crossAx val="244290688"/>
        <c:crosses val="autoZero"/>
        <c:auto val="1"/>
        <c:lblAlgn val="ctr"/>
        <c:lblOffset val="100"/>
      </c:catAx>
      <c:valAx>
        <c:axId val="244290688"/>
        <c:scaling>
          <c:orientation val="minMax"/>
        </c:scaling>
        <c:axPos val="l"/>
        <c:majorGridlines/>
        <c:numFmt formatCode="_(&quot;$&quot;* #,##0_);_(&quot;$&quot;* \(#,##0\);_(&quot;$&quot;* &quot;-&quot;??_);_(@_)" sourceLinked="1"/>
        <c:tickLblPos val="nextTo"/>
        <c:crossAx val="2346338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Charity Care % vs. Bad Debt %</a:t>
            </a:r>
          </a:p>
        </c:rich>
      </c:tx>
      <c:layout>
        <c:manualLayout>
          <c:xMode val="edge"/>
          <c:yMode val="edge"/>
          <c:x val="0.19706255468066489"/>
          <c:y val="2.7777777777777801E-2"/>
        </c:manualLayout>
      </c:layout>
    </c:title>
    <c:plotArea>
      <c:layout/>
      <c:barChart>
        <c:barDir val="col"/>
        <c:grouping val="stacked"/>
        <c:ser>
          <c:idx val="0"/>
          <c:order val="0"/>
          <c:tx>
            <c:v>Charity Care %</c:v>
          </c:tx>
          <c:cat>
            <c:numRef>
              <c:f>'Yearly Trend'!$A$2:$A$10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'Yearly Trend'!$C$2:$C$10</c:f>
              <c:numCache>
                <c:formatCode>0%</c:formatCode>
                <c:ptCount val="9"/>
                <c:pt idx="0">
                  <c:v>0.55599606613404096</c:v>
                </c:pt>
                <c:pt idx="1">
                  <c:v>0.5909541199194146</c:v>
                </c:pt>
                <c:pt idx="2">
                  <c:v>0.59848418309087414</c:v>
                </c:pt>
                <c:pt idx="3">
                  <c:v>0.56922564247318441</c:v>
                </c:pt>
                <c:pt idx="4">
                  <c:v>0.62327008306027898</c:v>
                </c:pt>
                <c:pt idx="5">
                  <c:v>0.66052470031911803</c:v>
                </c:pt>
                <c:pt idx="6">
                  <c:v>0.64606419698356543</c:v>
                </c:pt>
                <c:pt idx="7">
                  <c:v>0.65463114743446671</c:v>
                </c:pt>
                <c:pt idx="8">
                  <c:v>0.65576314249832002</c:v>
                </c:pt>
              </c:numCache>
            </c:numRef>
          </c:val>
        </c:ser>
        <c:ser>
          <c:idx val="1"/>
          <c:order val="1"/>
          <c:tx>
            <c:v>Bad Debt %</c:v>
          </c:tx>
          <c:cat>
            <c:numRef>
              <c:f>'Yearly Trend'!$A$2:$A$10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'Yearly Trend'!$E$2:$E$10</c:f>
              <c:numCache>
                <c:formatCode>0%</c:formatCode>
                <c:ptCount val="9"/>
                <c:pt idx="0">
                  <c:v>0.44400393386595904</c:v>
                </c:pt>
                <c:pt idx="1">
                  <c:v>0.40904588008058546</c:v>
                </c:pt>
                <c:pt idx="2">
                  <c:v>0.40151581690912586</c:v>
                </c:pt>
                <c:pt idx="3">
                  <c:v>0.43077435752681564</c:v>
                </c:pt>
                <c:pt idx="4">
                  <c:v>0.37672991693972102</c:v>
                </c:pt>
                <c:pt idx="5">
                  <c:v>0.33947529968088197</c:v>
                </c:pt>
                <c:pt idx="6">
                  <c:v>0.35393580301643451</c:v>
                </c:pt>
                <c:pt idx="7">
                  <c:v>0.34536885256553329</c:v>
                </c:pt>
                <c:pt idx="8">
                  <c:v>0.34423685750167993</c:v>
                </c:pt>
              </c:numCache>
            </c:numRef>
          </c:val>
        </c:ser>
        <c:gapWidth val="55"/>
        <c:overlap val="100"/>
        <c:axId val="256101376"/>
        <c:axId val="263855104"/>
      </c:barChart>
      <c:catAx>
        <c:axId val="256101376"/>
        <c:scaling>
          <c:orientation val="minMax"/>
        </c:scaling>
        <c:axPos val="b"/>
        <c:numFmt formatCode="General" sourceLinked="1"/>
        <c:majorTickMark val="none"/>
        <c:tickLblPos val="nextTo"/>
        <c:crossAx val="263855104"/>
        <c:crosses val="autoZero"/>
        <c:auto val="1"/>
        <c:lblAlgn val="ctr"/>
        <c:lblOffset val="100"/>
      </c:catAx>
      <c:valAx>
        <c:axId val="263855104"/>
        <c:scaling>
          <c:orientation val="minMax"/>
          <c:max val="1"/>
        </c:scaling>
        <c:axPos val="l"/>
        <c:majorGridlines/>
        <c:numFmt formatCode="0%" sourceLinked="1"/>
        <c:majorTickMark val="none"/>
        <c:tickLblPos val="nextTo"/>
        <c:crossAx val="25610137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847726</xdr:colOff>
      <xdr:row>0</xdr:row>
      <xdr:rowOff>47625</xdr:rowOff>
    </xdr:from>
    <xdr:to>
      <xdr:col>8</xdr:col>
      <xdr:colOff>1647826</xdr:colOff>
      <xdr:row>14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1685926</xdr:colOff>
      <xdr:row>0</xdr:row>
      <xdr:rowOff>57150</xdr:rowOff>
    </xdr:from>
    <xdr:to>
      <xdr:col>11</xdr:col>
      <xdr:colOff>695326</xdr:colOff>
      <xdr:row>14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harity%20Care%20Working%20File%2011.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n" refreshedDate="41947.441122800927" createdVersion="3" refreshedVersion="3" minRefreshableVersion="3" recordCount="60">
  <cacheSource type="worksheet">
    <worksheetSource ref="A1:AB61" sheet="YearYearHosp" r:id="rId2"/>
  </cacheSource>
  <cacheFields count="28">
    <cacheField name="Hospital" numFmtId="0">
      <sharedItems count="60">
        <s v="Adventist Medical Center"/>
        <s v="Asante Ashland Community Hospital"/>
        <s v="Asante Rogue Regional Medical Center"/>
        <s v="Asante Three Rivers Medical Center"/>
        <s v="Bay Area Hospital"/>
        <s v="Blue Mountain Hospital"/>
        <s v="Columbia Memorial Hospital"/>
        <s v="Coquille Valley Hospital"/>
        <s v="Curry General Hospital"/>
        <s v="Good Samaritan Regional Medical Center"/>
        <s v="Good Shepherd Medical Center"/>
        <s v="Grande Ronde Hospital"/>
        <s v="Harney District Hospital"/>
        <s v="Kaiser Sunnyside Medical Center"/>
        <s v="Kaiser Westside Medical Center*"/>
        <s v="Lake District Hospital"/>
        <s v="Legacy Emanuel Medical Center"/>
        <s v="Legacy Good Samaritan Medical Center"/>
        <s v="Legacy Meridian Park Medical Center"/>
        <s v="Legacy Mount Hood Medical Center"/>
        <s v="Lower Umpqua Hospital"/>
        <s v="McKenzie-Willamette Medical Center"/>
        <s v="Mercy Medical Center"/>
        <s v="Mid-Columbia Medical Center"/>
        <s v="OHSU Hospital"/>
        <s v="PeaceHealth Cottage Grove Community Medical Center"/>
        <s v="PeaceHealth Peace Harbor Medical Center"/>
        <s v="PeaceHealth Sacred Heart Medical Center at Riverbend"/>
        <s v="PeaceHealth Sacred Heart Medical Center University District"/>
        <s v="Pioneer Memorial Hospital (H)"/>
        <s v="Pioneer Memorial Hospital (P)"/>
        <s v="Providence Hood River Memorial Hospital"/>
        <s v="Providence Medford Medical Center"/>
        <s v="Providence Milwaukie Hospital"/>
        <s v="Providence Newberg Medical Center"/>
        <s v="Providence Portland Medical Center"/>
        <s v="Providence Seaside Hospital"/>
        <s v="Providence St Vincent Medical Ctr"/>
        <s v="Providence Willamette Falls Medical Ctr"/>
        <s v="Saint Alphonsus Medical Center - Baker City"/>
        <s v="Saint Alphonsus Medical Center - Ontario"/>
        <s v="Salem Hospital"/>
        <s v="Samaritan Albany General Hospital"/>
        <s v="Samaritan Lebanon Community Hospital"/>
        <s v="Samaritan North Lincoln Hospital"/>
        <s v="Samaritan Pacific Communities Hospital"/>
        <s v="Santiam Memorial Hospital"/>
        <s v="Shriners Hospital for Children*"/>
        <s v="Silverton Hospital"/>
        <s v="Sky Lakes Medical Center"/>
        <s v="Southern Coos Hospital &amp; Health Center"/>
        <s v="St Anthony Hospital"/>
        <s v="St Charles Bend"/>
        <s v="St Charles Madras"/>
        <s v="St Charles Redmond"/>
        <s v="Tillamook Regional Medical Center"/>
        <s v="Tuality Healthcare"/>
        <s v="Wallowa Memorial Hospital"/>
        <s v="West Valley Hospital"/>
        <s v="Willamette Valley Medical Ctr"/>
      </sharedItems>
    </cacheField>
    <cacheField name="2005 Charity Debt" numFmtId="0">
      <sharedItems containsMixedTypes="1" containsNumber="1" containsInteger="1" minValue="0" maxValue="40691000"/>
    </cacheField>
    <cacheField name="2005 Bad Debt" numFmtId="0">
      <sharedItems containsMixedTypes="1" containsNumber="1" containsInteger="1" minValue="0" maxValue="41692033"/>
    </cacheField>
    <cacheField name="2005 Total Uncollectable" numFmtId="0">
      <sharedItems containsMixedTypes="1" containsNumber="1" containsInteger="1" minValue="0" maxValue="68829555"/>
    </cacheField>
    <cacheField name="2006 Charity Debt" numFmtId="0">
      <sharedItems containsMixedTypes="1" containsNumber="1" containsInteger="1" minValue="0" maxValue="63251928"/>
    </cacheField>
    <cacheField name="2006 Bad Debt" numFmtId="0">
      <sharedItems containsMixedTypes="1" containsNumber="1" containsInteger="1" minValue="0" maxValue="37795345"/>
    </cacheField>
    <cacheField name="2006 Total Uncollectable" numFmtId="0">
      <sharedItems containsMixedTypes="1" containsNumber="1" containsInteger="1" minValue="0" maxValue="74440402"/>
    </cacheField>
    <cacheField name="2007 Charity Debt" numFmtId="0">
      <sharedItems containsMixedTypes="1" containsNumber="1" containsInteger="1" minValue="0" maxValue="66325990"/>
    </cacheField>
    <cacheField name="2007 Bad Debt" numFmtId="0">
      <sharedItems containsMixedTypes="1" containsNumber="1" containsInteger="1" minValue="0" maxValue="36679175"/>
    </cacheField>
    <cacheField name="2007 Total Uncollectable" numFmtId="0">
      <sharedItems containsMixedTypes="1" containsNumber="1" containsInteger="1" minValue="0" maxValue="91328573"/>
    </cacheField>
    <cacheField name="2008 Charity Debt" numFmtId="0">
      <sharedItems containsMixedTypes="1" containsNumber="1" containsInteger="1" minValue="0" maxValue="51691006"/>
    </cacheField>
    <cacheField name="2008 Bad Debt" numFmtId="0">
      <sharedItems containsMixedTypes="1" containsNumber="1" containsInteger="1" minValue="0" maxValue="42256537"/>
    </cacheField>
    <cacheField name="2008 Total Uncollectable" numFmtId="0">
      <sharedItems containsMixedTypes="1" containsNumber="1" containsInteger="1" minValue="0" maxValue="93947543"/>
    </cacheField>
    <cacheField name="2009 Charity Debt" numFmtId="0">
      <sharedItems containsMixedTypes="1" containsNumber="1" containsInteger="1" minValue="0" maxValue="71476683"/>
    </cacheField>
    <cacheField name="2009 Bad Debt" numFmtId="0">
      <sharedItems containsMixedTypes="1" containsNumber="1" containsInteger="1" minValue="0" maxValue="57412113"/>
    </cacheField>
    <cacheField name="2009 Total Uncollectable" numFmtId="0">
      <sharedItems containsMixedTypes="1" containsNumber="1" containsInteger="1" minValue="0" maxValue="123000914"/>
    </cacheField>
    <cacheField name="2010 Charity Debt" numFmtId="0">
      <sharedItems containsMixedTypes="1" containsNumber="1" containsInteger="1" minValue="0" maxValue="87645278"/>
    </cacheField>
    <cacheField name="2010 Bad Debt" numFmtId="0">
      <sharedItems containsMixedTypes="1" containsNumber="1" containsInteger="1" minValue="0" maxValue="42503865"/>
    </cacheField>
    <cacheField name="2010 Total Uncollectable" numFmtId="0">
      <sharedItems containsMixedTypes="1" containsNumber="1" containsInteger="1" minValue="0" maxValue="117156277"/>
    </cacheField>
    <cacheField name="2011 Charity Debt" numFmtId="0">
      <sharedItems containsMixedTypes="1" containsNumber="1" containsInteger="1" minValue="0" maxValue="69953748"/>
    </cacheField>
    <cacheField name="2011 Bad Debt" numFmtId="0">
      <sharedItems containsMixedTypes="1" containsNumber="1" containsInteger="1" minValue="0" maxValue="37917280"/>
    </cacheField>
    <cacheField name="2011 Total Uncollectable" numFmtId="0">
      <sharedItems containsMixedTypes="1" containsNumber="1" containsInteger="1" minValue="0" maxValue="107871028"/>
    </cacheField>
    <cacheField name="2012 Charity Debt" numFmtId="0">
      <sharedItems containsMixedTypes="1" containsNumber="1" containsInteger="1" minValue="0" maxValue="82595728"/>
    </cacheField>
    <cacheField name="2012 Bad Debt" numFmtId="0">
      <sharedItems containsMixedTypes="1" containsNumber="1" containsInteger="1" minValue="0" maxValue="40290117"/>
    </cacheField>
    <cacheField name="2012 Total Uncollectable" numFmtId="0">
      <sharedItems containsMixedTypes="1" containsNumber="1" containsInteger="1" minValue="0" maxValue="122885845"/>
    </cacheField>
    <cacheField name="2013 Charity Debt" numFmtId="0">
      <sharedItems containsSemiMixedTypes="0" containsString="0" containsNumber="1" containsInteger="1" minValue="0" maxValue="89455737"/>
    </cacheField>
    <cacheField name="2013 Bad Debt" numFmtId="0">
      <sharedItems containsSemiMixedTypes="0" containsString="0" containsNumber="1" containsInteger="1" minValue="0" maxValue="52454406"/>
    </cacheField>
    <cacheField name="2013 Total Uncollectable" numFmtId="0">
      <sharedItems containsSemiMixedTypes="0" containsString="0" containsNumber="1" containsInteger="1" minValue="0" maxValue="14191014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x v="0"/>
    <n v="12156281"/>
    <n v="11718441"/>
    <n v="23874722"/>
    <n v="12268780"/>
    <n v="7744940"/>
    <n v="20013720"/>
    <n v="14914515"/>
    <n v="16304816"/>
    <n v="31219331"/>
    <n v="18015388"/>
    <n v="18560671"/>
    <n v="36576059"/>
    <n v="19711599"/>
    <n v="15596371"/>
    <n v="35307970"/>
    <n v="21975289"/>
    <n v="17860270"/>
    <n v="39835559"/>
    <n v="19479153"/>
    <n v="21351803"/>
    <n v="40830956"/>
    <n v="19645199"/>
    <n v="27397526"/>
    <n v="47042725"/>
    <n v="18103879"/>
    <n v="22310130"/>
    <n v="40414009"/>
  </r>
  <r>
    <x v="1"/>
    <n v="818892"/>
    <n v="2432059"/>
    <n v="3250951"/>
    <n v="1026432"/>
    <n v="1780982"/>
    <n v="2807414"/>
    <n v="1047798"/>
    <n v="1828021"/>
    <n v="2875819"/>
    <n v="1234417"/>
    <n v="5726690"/>
    <n v="6961107"/>
    <n v="1326228"/>
    <n v="928872"/>
    <n v="2255100"/>
    <n v="1762006"/>
    <n v="1898091"/>
    <n v="3660097"/>
    <n v="1624945"/>
    <n v="1674427"/>
    <n v="3299372"/>
    <n v="1105846"/>
    <n v="1219786"/>
    <n v="2325632"/>
    <n v="1528085"/>
    <n v="1752928"/>
    <n v="3281013"/>
  </r>
  <r>
    <x v="2"/>
    <n v="12721255"/>
    <n v="12549828"/>
    <n v="25271083"/>
    <n v="17417693"/>
    <n v="10792881"/>
    <n v="28210574"/>
    <n v="24860366"/>
    <n v="8935858"/>
    <n v="33796224"/>
    <n v="23705224"/>
    <n v="14904125"/>
    <n v="38609349"/>
    <n v="25306413"/>
    <n v="12864367"/>
    <n v="38170780"/>
    <n v="40328132"/>
    <n v="3895493"/>
    <n v="44223625"/>
    <n v="38913634"/>
    <n v="3775933"/>
    <n v="42689567"/>
    <n v="38802966"/>
    <n v="4637243"/>
    <n v="43440209"/>
    <n v="39761438"/>
    <n v="11593530"/>
    <n v="51354968"/>
  </r>
  <r>
    <x v="3"/>
    <n v="4452620"/>
    <n v="8754325"/>
    <n v="13206945"/>
    <n v="7833520"/>
    <n v="7777957"/>
    <n v="15611477"/>
    <n v="12793098"/>
    <n v="5814857"/>
    <n v="18607955"/>
    <n v="9695700"/>
    <n v="10191650"/>
    <n v="19887350"/>
    <n v="15062675"/>
    <n v="7005231"/>
    <n v="22067906"/>
    <n v="22443879"/>
    <n v="4678866"/>
    <n v="27122745"/>
    <n v="24411207"/>
    <n v="692801"/>
    <n v="25104008"/>
    <n v="22559604"/>
    <n v="3813128"/>
    <n v="26372732"/>
    <n v="24320650"/>
    <n v="6233854"/>
    <n v="30554504"/>
  </r>
  <r>
    <x v="4"/>
    <n v="6542414"/>
    <n v="6708126"/>
    <n v="13250540"/>
    <n v="6511385"/>
    <n v="6943889"/>
    <n v="13455274"/>
    <n v="6542202"/>
    <n v="7952139"/>
    <n v="14494341"/>
    <n v="6867048"/>
    <n v="9795543"/>
    <n v="16662591"/>
    <n v="7924696"/>
    <n v="9792679"/>
    <n v="17717375"/>
    <n v="7922435"/>
    <n v="10469130"/>
    <n v="18391565"/>
    <n v="7740004"/>
    <n v="10411328"/>
    <n v="18151332"/>
    <n v="10491521"/>
    <n v="8753102"/>
    <n v="19244623"/>
    <n v="5578984"/>
    <n v="12125212"/>
    <n v="17704196"/>
  </r>
  <r>
    <x v="5"/>
    <n v="40757"/>
    <n v="120492"/>
    <n v="161249"/>
    <n v="165057"/>
    <n v="562671"/>
    <n v="727728"/>
    <n v="184976"/>
    <n v="572948"/>
    <n v="757924"/>
    <n v="268267"/>
    <n v="924115"/>
    <n v="1192382"/>
    <n v="338674"/>
    <n v="622939"/>
    <n v="961613"/>
    <n v="410598"/>
    <n v="835403"/>
    <n v="1246001"/>
    <n v="336381"/>
    <n v="576958"/>
    <n v="913339"/>
    <n v="491126"/>
    <n v="828705"/>
    <n v="1319831"/>
    <n v="732766"/>
    <n v="758059"/>
    <n v="1490825"/>
  </r>
  <r>
    <x v="6"/>
    <n v="763234"/>
    <n v="3101517"/>
    <n v="3864751"/>
    <n v="1052332"/>
    <n v="3538253"/>
    <n v="4590585"/>
    <n v="1194572"/>
    <n v="3177935"/>
    <n v="4372507"/>
    <n v="1142607"/>
    <n v="3941146"/>
    <n v="5083753"/>
    <n v="1541990"/>
    <n v="4803933"/>
    <n v="6345923"/>
    <n v="2002582"/>
    <n v="4777989"/>
    <n v="6780571"/>
    <n v="2261309"/>
    <n v="4838794"/>
    <n v="7100103"/>
    <n v="3002372"/>
    <n v="4416896"/>
    <n v="7419268"/>
    <n v="3356685"/>
    <n v="4777029"/>
    <n v="8133714"/>
  </r>
  <r>
    <x v="7"/>
    <n v="104000"/>
    <n v="764507"/>
    <n v="868507"/>
    <n v="102950"/>
    <n v="662855"/>
    <n v="765805"/>
    <n v="104409"/>
    <n v="720907"/>
    <n v="825316"/>
    <n v="235375"/>
    <n v="542791"/>
    <n v="778166"/>
    <n v="297319"/>
    <n v="902352"/>
    <n v="1199671"/>
    <n v="230758"/>
    <n v="1504983"/>
    <n v="1735741"/>
    <n v="348225"/>
    <n v="2147599"/>
    <n v="2495824"/>
    <n v="224278"/>
    <n v="2210889"/>
    <n v="2435167"/>
    <n v="249872"/>
    <n v="1374702"/>
    <n v="1624574"/>
  </r>
  <r>
    <x v="8"/>
    <n v="360476"/>
    <n v="1131754"/>
    <n v="1492230"/>
    <n v="662505"/>
    <n v="1361331"/>
    <n v="2023836"/>
    <n v="566643"/>
    <n v="1384805"/>
    <n v="1951448"/>
    <n v="273873"/>
    <n v="1652319"/>
    <n v="1926192"/>
    <n v="429192"/>
    <n v="1688616"/>
    <n v="2117808"/>
    <n v="494891"/>
    <n v="2123901"/>
    <n v="2618792"/>
    <n v="521118"/>
    <n v="1409387"/>
    <n v="1930505"/>
    <n v="502988"/>
    <n v="1293102"/>
    <n v="1796090"/>
    <n v="1396283"/>
    <n v="1150928"/>
    <n v="2547211"/>
  </r>
  <r>
    <x v="9"/>
    <n v="6015492"/>
    <n v="6406477"/>
    <n v="12421969"/>
    <n v="4998645"/>
    <n v="9260896"/>
    <n v="14259541"/>
    <n v="5716734"/>
    <n v="7038364"/>
    <n v="12755098"/>
    <n v="7472453"/>
    <n v="9979398"/>
    <n v="17451851"/>
    <n v="16172524"/>
    <n v="5109091"/>
    <n v="21281615"/>
    <n v="19837479"/>
    <n v="9307459"/>
    <n v="29144938"/>
    <n v="21949262"/>
    <n v="9958787"/>
    <n v="31908049"/>
    <n v="20537795"/>
    <n v="9895277"/>
    <n v="30433072"/>
    <n v="24225880"/>
    <n v="8036621"/>
    <n v="32262501"/>
  </r>
  <r>
    <x v="10"/>
    <n v="1498024"/>
    <n v="4238012"/>
    <n v="5736036"/>
    <n v="2010290"/>
    <n v="4887934"/>
    <n v="6898224"/>
    <n v="3689787"/>
    <n v="5068249"/>
    <n v="8758036"/>
    <n v="4229397"/>
    <n v="5793160"/>
    <n v="10022557"/>
    <n v="4888739"/>
    <n v="7777046"/>
    <n v="12665785"/>
    <n v="6166456"/>
    <n v="7665202"/>
    <n v="13831658"/>
    <n v="8494613"/>
    <n v="6164689"/>
    <n v="14659302"/>
    <n v="7909391"/>
    <n v="6099903"/>
    <n v="14009294"/>
    <n v="10659798"/>
    <n v="5205629"/>
    <n v="15865427"/>
  </r>
  <r>
    <x v="11"/>
    <n v="1205299"/>
    <n v="1689115"/>
    <n v="2894414"/>
    <n v="1476571"/>
    <n v="1623028"/>
    <n v="3099599"/>
    <n v="1439867"/>
    <n v="2282719"/>
    <n v="3722586"/>
    <n v="2238808"/>
    <n v="2107523"/>
    <n v="4346331"/>
    <n v="3092466"/>
    <n v="2072746"/>
    <n v="5165212"/>
    <n v="4166225"/>
    <n v="3496030"/>
    <n v="7662255"/>
    <n v="4221843"/>
    <n v="2661652"/>
    <n v="6883495"/>
    <n v="3644116"/>
    <n v="3479452"/>
    <n v="7123568"/>
    <n v="4099901"/>
    <n v="3118965"/>
    <n v="7218866"/>
  </r>
  <r>
    <x v="12"/>
    <n v="71984"/>
    <n v="829090"/>
    <n v="901074"/>
    <n v="214215"/>
    <n v="671773"/>
    <n v="885988"/>
    <n v="234536"/>
    <n v="705165"/>
    <n v="939701"/>
    <n v="191644"/>
    <n v="672085"/>
    <n v="863729"/>
    <n v="294679"/>
    <n v="802439"/>
    <n v="1097118"/>
    <n v="139799"/>
    <n v="965246"/>
    <n v="1105045"/>
    <n v="205047"/>
    <n v="947647"/>
    <n v="1152694"/>
    <n v="195973"/>
    <n v="1134636"/>
    <n v="1330609"/>
    <n v="457812"/>
    <n v="1391223"/>
    <n v="1849035"/>
  </r>
  <r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4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n v="0"/>
    <n v="0"/>
    <n v="0"/>
  </r>
  <r>
    <x v="15"/>
    <n v="48645"/>
    <n v="340407"/>
    <n v="389052"/>
    <n v="66794"/>
    <n v="407808"/>
    <n v="474602"/>
    <n v="182804"/>
    <n v="605181"/>
    <n v="787985"/>
    <n v="247853"/>
    <n v="315835"/>
    <n v="563688"/>
    <n v="251179"/>
    <n v="778048"/>
    <n v="1029227"/>
    <n v="293375"/>
    <n v="750752"/>
    <n v="1044127"/>
    <n v="408402"/>
    <n v="613936"/>
    <n v="1022338"/>
    <n v="844601"/>
    <n v="947109"/>
    <n v="1791710"/>
    <n v="415373"/>
    <n v="1083916"/>
    <n v="1499289"/>
  </r>
  <r>
    <x v="16"/>
    <n v="15545235"/>
    <n v="7440721"/>
    <n v="22985956"/>
    <n v="63251928"/>
    <n v="8558870"/>
    <n v="71810798"/>
    <n v="66325990"/>
    <n v="25002583"/>
    <n v="91328573"/>
    <n v="49532276"/>
    <n v="33831630"/>
    <n v="83363906"/>
    <n v="71476683"/>
    <n v="26332725"/>
    <n v="97809408"/>
    <n v="87645278"/>
    <n v="13153264"/>
    <n v="100798542"/>
    <n v="63590870"/>
    <n v="22775407"/>
    <n v="86366277"/>
    <n v="73385408"/>
    <n v="20454419"/>
    <n v="93839827"/>
    <n v="69951667"/>
    <n v="29820149"/>
    <n v="99771816"/>
  </r>
  <r>
    <x v="17"/>
    <n v="6079439"/>
    <n v="2990509"/>
    <n v="9069948"/>
    <n v="25155733"/>
    <n v="3678490"/>
    <n v="28834223"/>
    <n v="26767762"/>
    <n v="8502858"/>
    <n v="35270620"/>
    <n v="24485726"/>
    <n v="12238042"/>
    <n v="36723768"/>
    <n v="33286591"/>
    <n v="11789702"/>
    <n v="45076293"/>
    <n v="39224816"/>
    <n v="4087820"/>
    <n v="43312636"/>
    <n v="31767199"/>
    <n v="9569023"/>
    <n v="41336222"/>
    <n v="32815970"/>
    <n v="8429739"/>
    <n v="41245709"/>
    <n v="33610178"/>
    <n v="8856973"/>
    <n v="42467151"/>
  </r>
  <r>
    <x v="18"/>
    <n v="9497913"/>
    <n v="5223618"/>
    <n v="14721531"/>
    <n v="8935870"/>
    <n v="3118919"/>
    <n v="12054789"/>
    <n v="9330779"/>
    <n v="6475199"/>
    <n v="15805978"/>
    <n v="10511093"/>
    <n v="7742859"/>
    <n v="18253952"/>
    <n v="14375826"/>
    <n v="7113919"/>
    <n v="21489745"/>
    <n v="16660952"/>
    <n v="5476928"/>
    <n v="22137880"/>
    <n v="15234218"/>
    <n v="6945832"/>
    <n v="22180050"/>
    <n v="17145653"/>
    <n v="7799291"/>
    <n v="24944944"/>
    <n v="16877977"/>
    <n v="8672453"/>
    <n v="25550430"/>
  </r>
  <r>
    <x v="19"/>
    <n v="9497913"/>
    <n v="5223618"/>
    <n v="14721531"/>
    <n v="14122918"/>
    <n v="3413636"/>
    <n v="17536554"/>
    <n v="14656738"/>
    <n v="7895041"/>
    <n v="22551779"/>
    <n v="12989487"/>
    <n v="12374093"/>
    <n v="25363580"/>
    <n v="19924927"/>
    <n v="12430708"/>
    <n v="32355635"/>
    <n v="25838192"/>
    <n v="6668508"/>
    <n v="32506700"/>
    <n v="23386902"/>
    <n v="8844892"/>
    <n v="32231794"/>
    <n v="28282263"/>
    <n v="7280999"/>
    <n v="35563262"/>
    <n v="25853578"/>
    <n v="12443092"/>
    <n v="38296670"/>
  </r>
  <r>
    <x v="20"/>
    <n v="490608"/>
    <n v="872394"/>
    <n v="1363002"/>
    <n v="334678"/>
    <n v="982277"/>
    <n v="1316955"/>
    <n v="477135"/>
    <n v="1362499"/>
    <n v="1839634"/>
    <n v="347216"/>
    <n v="1092006"/>
    <n v="1439222"/>
    <n v="406501"/>
    <n v="1155119"/>
    <n v="1561620"/>
    <n v="321916"/>
    <n v="1555420"/>
    <n v="1877336"/>
    <n v="198600"/>
    <n v="1079332"/>
    <n v="1277932"/>
    <n v="311818"/>
    <n v="1105689"/>
    <n v="1417507"/>
    <n v="916642"/>
    <n v="1095301"/>
    <n v="2011943"/>
  </r>
  <r>
    <x v="21"/>
    <n v="2308225"/>
    <n v="6907412"/>
    <n v="9215637"/>
    <n v="2309130"/>
    <n v="9224131"/>
    <n v="11533261"/>
    <n v="3363139"/>
    <n v="11087360"/>
    <n v="14450499"/>
    <n v="3557244"/>
    <n v="13351733"/>
    <n v="16908977"/>
    <n v="4072890"/>
    <n v="11651284"/>
    <n v="15724174"/>
    <n v="3583408"/>
    <n v="12203335"/>
    <n v="15786743"/>
    <n v="3623473"/>
    <n v="11883895"/>
    <n v="15507368"/>
    <n v="2635792"/>
    <n v="12025964"/>
    <n v="14661756"/>
    <n v="5251058"/>
    <n v="12604688"/>
    <n v="17855746"/>
  </r>
  <r>
    <x v="22"/>
    <n v="13047228"/>
    <n v="15731086"/>
    <n v="28778314"/>
    <n v="14593897"/>
    <n v="19131439"/>
    <n v="33725336"/>
    <n v="16839199"/>
    <n v="15587262"/>
    <n v="32426461"/>
    <n v="18629689"/>
    <n v="12658366"/>
    <n v="31288055"/>
    <n v="20399156"/>
    <n v="19305317"/>
    <n v="39704473"/>
    <n v="13505403"/>
    <n v="22184188"/>
    <n v="35689591"/>
    <n v="10933361"/>
    <n v="22031797"/>
    <n v="32965158"/>
    <n v="12689129"/>
    <n v="12530809"/>
    <n v="25219938"/>
    <n v="16588088"/>
    <n v="8676956"/>
    <n v="25265044"/>
  </r>
  <r>
    <x v="23"/>
    <n v="3623782"/>
    <n v="3246085"/>
    <n v="6869867"/>
    <n v="3886888"/>
    <n v="3581684"/>
    <n v="7468572"/>
    <n v="4607696"/>
    <n v="4158148"/>
    <n v="8765844"/>
    <n v="5146423"/>
    <n v="4608517"/>
    <n v="9754940"/>
    <n v="6542186"/>
    <n v="5828881"/>
    <n v="12371067"/>
    <n v="8145469"/>
    <n v="5937141"/>
    <n v="14082610"/>
    <n v="5849393"/>
    <n v="5133515"/>
    <n v="10982908"/>
    <n v="11208615"/>
    <n v="5722958"/>
    <n v="16931573"/>
    <n v="6770730"/>
    <n v="4981686"/>
    <n v="11752416"/>
  </r>
  <r>
    <x v="24"/>
    <n v="27137522"/>
    <n v="41692033"/>
    <n v="68829555"/>
    <n v="36645057"/>
    <n v="37795345"/>
    <n v="74440402"/>
    <n v="39003428"/>
    <n v="36679175"/>
    <n v="75682603"/>
    <n v="51691006"/>
    <n v="42256537"/>
    <n v="93947543"/>
    <n v="65588801"/>
    <n v="57412113"/>
    <n v="123000914"/>
    <n v="74652412"/>
    <n v="42503865"/>
    <n v="117156277"/>
    <n v="69953748"/>
    <n v="37917280"/>
    <n v="107871028"/>
    <n v="82595728"/>
    <n v="40290117"/>
    <n v="122885845"/>
    <n v="89455737"/>
    <n v="52454406"/>
    <n v="141910143"/>
  </r>
  <r>
    <x v="25"/>
    <n v="733616"/>
    <n v="755298"/>
    <n v="1488914"/>
    <n v="739180"/>
    <n v="1183100"/>
    <n v="1922280"/>
    <n v="104409"/>
    <n v="720907"/>
    <n v="825316"/>
    <n v="1152143"/>
    <n v="1539678"/>
    <n v="2691821"/>
    <n v="1498057"/>
    <n v="2109806"/>
    <n v="3607863"/>
    <n v="1926887"/>
    <n v="1852769"/>
    <n v="3779656"/>
    <n v="1858116"/>
    <n v="1348519"/>
    <n v="3206635"/>
    <n v="1552434"/>
    <n v="1790026"/>
    <n v="3342460"/>
    <n v="1710578"/>
    <n v="1885380"/>
    <n v="3595958"/>
  </r>
  <r>
    <x v="26"/>
    <n v="3450875"/>
    <n v="1171803"/>
    <n v="4622678"/>
    <n v="4042229"/>
    <n v="1249751"/>
    <n v="5291980"/>
    <n v="4111303"/>
    <n v="1549770"/>
    <n v="5661073"/>
    <n v="4826106"/>
    <n v="1654675"/>
    <n v="6480781"/>
    <n v="6507329"/>
    <n v="1701263"/>
    <n v="8208592"/>
    <n v="6512708"/>
    <n v="1940494"/>
    <n v="8453202"/>
    <n v="5377345"/>
    <n v="1987056"/>
    <n v="7364401"/>
    <n v="4656580"/>
    <n v="2553054"/>
    <n v="7209634"/>
    <n v="4735578"/>
    <n v="1997979"/>
    <n v="6733557"/>
  </r>
  <r>
    <x v="27"/>
    <e v="#N/A"/>
    <e v="#N/A"/>
    <e v="#N/A"/>
    <e v="#N/A"/>
    <e v="#N/A"/>
    <e v="#N/A"/>
    <e v="#N/A"/>
    <e v="#N/A"/>
    <e v="#N/A"/>
    <n v="5218035"/>
    <n v="12828468"/>
    <n v="18046503"/>
    <n v="32288339"/>
    <n v="28290628"/>
    <n v="60578967"/>
    <n v="40275298"/>
    <n v="27899961"/>
    <n v="68175259"/>
    <n v="52929885"/>
    <n v="20137102"/>
    <n v="73066987"/>
    <n v="43122411"/>
    <n v="25464010"/>
    <n v="68586421"/>
    <n v="47315399"/>
    <n v="28792026"/>
    <n v="76107425"/>
  </r>
  <r>
    <x v="28"/>
    <n v="23954430"/>
    <n v="15879305"/>
    <n v="39833735"/>
    <n v="31968525"/>
    <n v="13340988"/>
    <n v="45309513"/>
    <n v="37741212"/>
    <n v="12346527"/>
    <n v="50087739"/>
    <n v="33636894"/>
    <n v="8129526"/>
    <n v="41766420"/>
    <n v="8859767"/>
    <n v="6415491"/>
    <n v="15275258"/>
    <n v="9170255"/>
    <n v="7714484"/>
    <n v="16884739"/>
    <n v="10866962"/>
    <n v="3835654"/>
    <n v="14702616"/>
    <n v="9881671"/>
    <n v="8474972"/>
    <n v="18356643"/>
    <n v="10336104"/>
    <n v="6702513"/>
    <n v="17038617"/>
  </r>
  <r>
    <x v="29"/>
    <n v="52337"/>
    <n v="129963"/>
    <n v="182300"/>
    <n v="132235"/>
    <n v="147573"/>
    <n v="279808"/>
    <n v="232431"/>
    <n v="107236"/>
    <n v="339667"/>
    <n v="187259"/>
    <n v="189177"/>
    <n v="376436"/>
    <n v="116948"/>
    <n v="247005"/>
    <n v="363953"/>
    <n v="115664"/>
    <n v="218762"/>
    <n v="334426"/>
    <n v="184221"/>
    <n v="170705"/>
    <n v="354926"/>
    <n v="129822"/>
    <n v="143929"/>
    <n v="273751"/>
    <n v="98713"/>
    <n v="266344"/>
    <n v="365057"/>
  </r>
  <r>
    <x v="30"/>
    <n v="373808"/>
    <n v="1519007"/>
    <n v="1892815"/>
    <n v="314321"/>
    <n v="1218103"/>
    <n v="1532424"/>
    <n v="404454"/>
    <n v="1782717"/>
    <n v="2187171"/>
    <n v="158240"/>
    <n v="1916331"/>
    <n v="2074571"/>
    <n v="1501688"/>
    <n v="1432152"/>
    <n v="2933840"/>
    <n v="1744349"/>
    <n v="1152476"/>
    <n v="2896825"/>
    <n v="1243306"/>
    <n v="1797808"/>
    <n v="3041114"/>
    <n v="2076926"/>
    <n v="2038362"/>
    <n v="4115288"/>
    <n v="2123663"/>
    <n v="1511710"/>
    <n v="3635373"/>
  </r>
  <r>
    <x v="31"/>
    <n v="4423000"/>
    <n v="330000"/>
    <n v="4753000"/>
    <n v="4064000"/>
    <n v="807000"/>
    <n v="4871000"/>
    <n v="4130000"/>
    <n v="759000"/>
    <n v="4889000"/>
    <n v="5067000"/>
    <n v="1146000"/>
    <n v="6213000"/>
    <n v="7425000"/>
    <n v="1506000"/>
    <n v="8931000"/>
    <n v="6190000"/>
    <n v="1252000"/>
    <n v="7442000"/>
    <n v="5166000"/>
    <n v="1210000"/>
    <n v="6376000"/>
    <n v="5821000"/>
    <n v="1334000"/>
    <n v="7155000"/>
    <n v="6220272"/>
    <n v="676618"/>
    <n v="6896890"/>
  </r>
  <r>
    <x v="32"/>
    <n v="14409000"/>
    <n v="1788000"/>
    <n v="16197000"/>
    <n v="14415000"/>
    <n v="4125000"/>
    <n v="18540000"/>
    <n v="20506000"/>
    <n v="5693000"/>
    <n v="26199000"/>
    <n v="24361000"/>
    <n v="6908000"/>
    <n v="31269000"/>
    <n v="30755000"/>
    <n v="4511000"/>
    <n v="35266000"/>
    <n v="24774000"/>
    <n v="5719000"/>
    <n v="30493000"/>
    <n v="21643000"/>
    <n v="4532000"/>
    <n v="26175000"/>
    <n v="25031000"/>
    <n v="6323000"/>
    <n v="31354000"/>
    <n v="29605000"/>
    <n v="3007000"/>
    <n v="32612000"/>
  </r>
  <r>
    <x v="33"/>
    <n v="8372000"/>
    <n v="1752000"/>
    <n v="10124000"/>
    <n v="6803000"/>
    <n v="2327000"/>
    <n v="9130000"/>
    <n v="8978000"/>
    <n v="3147000"/>
    <n v="12125000"/>
    <n v="9761000"/>
    <n v="5005000"/>
    <n v="14766000"/>
    <n v="15886000"/>
    <n v="5547000"/>
    <n v="21433000"/>
    <n v="12320000"/>
    <n v="5210000"/>
    <n v="17530000"/>
    <n v="11278000"/>
    <n v="4349000"/>
    <n v="15627000"/>
    <n v="12501000"/>
    <n v="3718000"/>
    <n v="16219000"/>
    <n v="12784131"/>
    <n v="2673104"/>
    <n v="15457235"/>
  </r>
  <r>
    <x v="34"/>
    <n v="4008000"/>
    <n v="491000"/>
    <n v="4499000"/>
    <n v="3800000"/>
    <n v="1666000"/>
    <n v="5466000"/>
    <n v="5103000"/>
    <n v="2297000"/>
    <n v="7400000"/>
    <n v="6780000"/>
    <n v="3226000"/>
    <n v="10006000"/>
    <n v="12429000"/>
    <n v="4009000"/>
    <n v="16438000"/>
    <n v="10548000"/>
    <n v="3873000"/>
    <n v="14421000"/>
    <n v="8468000"/>
    <n v="3306000"/>
    <n v="11774000"/>
    <n v="10185000"/>
    <n v="2415000"/>
    <n v="12600000"/>
    <n v="11295000"/>
    <n v="1490000"/>
    <n v="12785000"/>
  </r>
  <r>
    <x v="35"/>
    <n v="38898000"/>
    <n v="6379000"/>
    <n v="45277000"/>
    <n v="37936000"/>
    <n v="9237000"/>
    <n v="47173000"/>
    <n v="44044000"/>
    <n v="10275000"/>
    <n v="54319000"/>
    <n v="50232000"/>
    <n v="12919000"/>
    <n v="63151000"/>
    <n v="68971000"/>
    <n v="13214000"/>
    <n v="82185000"/>
    <n v="60158000"/>
    <n v="14228000"/>
    <n v="74386000"/>
    <n v="54878000"/>
    <n v="14272000"/>
    <n v="69150000"/>
    <n v="61608000"/>
    <n v="12998000"/>
    <n v="74606000"/>
    <n v="62193000"/>
    <n v="9546000"/>
    <n v="71739000"/>
  </r>
  <r>
    <x v="36"/>
    <n v="3191000"/>
    <n v="947000"/>
    <n v="4138000"/>
    <n v="2285000"/>
    <n v="1415000"/>
    <n v="3700000"/>
    <n v="3385000"/>
    <n v="1733000"/>
    <n v="5118000"/>
    <n v="5155000"/>
    <n v="1965000"/>
    <n v="7120000"/>
    <n v="7679000"/>
    <n v="1603000"/>
    <n v="9282000"/>
    <n v="5748000"/>
    <n v="1093000"/>
    <n v="6841000"/>
    <n v="5401000"/>
    <n v="1529000"/>
    <n v="6930000"/>
    <n v="5732000"/>
    <n v="1687000"/>
    <n v="7419000"/>
    <n v="6043000"/>
    <n v="1025000"/>
    <n v="7068000"/>
  </r>
  <r>
    <x v="37"/>
    <n v="40691000"/>
    <n v="6820000"/>
    <n v="47511000"/>
    <n v="39089000"/>
    <n v="8628000"/>
    <n v="47717000"/>
    <n v="44016000"/>
    <n v="10961000"/>
    <n v="54977000"/>
    <n v="50899000"/>
    <n v="13740000"/>
    <n v="64639000"/>
    <n v="68860000"/>
    <n v="12786000"/>
    <n v="81646000"/>
    <n v="57756000"/>
    <n v="13780000"/>
    <n v="71536000"/>
    <n v="53779000"/>
    <n v="12618000"/>
    <n v="66397000"/>
    <n v="63896000"/>
    <n v="13115000"/>
    <n v="77011000"/>
    <n v="64302000"/>
    <n v="12624000"/>
    <n v="76926000"/>
  </r>
  <r>
    <x v="38"/>
    <n v="1416132"/>
    <n v="5012951"/>
    <n v="6429083"/>
    <n v="2218848"/>
    <n v="6888113"/>
    <n v="9106961"/>
    <n v="2817842"/>
    <n v="6560565"/>
    <n v="9378407"/>
    <n v="3250808"/>
    <n v="4897101"/>
    <n v="8147909"/>
    <n v="4901807"/>
    <n v="7823705"/>
    <n v="12725512"/>
    <n v="10657600"/>
    <n v="4376345"/>
    <n v="15033945"/>
    <n v="8648101"/>
    <n v="4763970"/>
    <n v="13412071"/>
    <n v="7828584"/>
    <n v="5289234"/>
    <n v="13117818"/>
    <n v="12246768"/>
    <n v="3900204"/>
    <n v="16146972"/>
  </r>
  <r>
    <x v="39"/>
    <e v="#N/A"/>
    <e v="#N/A"/>
    <e v="#N/A"/>
    <n v="1511779"/>
    <n v="1463492"/>
    <n v="2975271"/>
    <n v="1106590"/>
    <n v="1892895"/>
    <n v="2999485"/>
    <n v="924925"/>
    <n v="1891074"/>
    <n v="2815999"/>
    <n v="1205859"/>
    <n v="2603293"/>
    <n v="3809152"/>
    <n v="1470679"/>
    <n v="2175880"/>
    <n v="3646559"/>
    <n v="1389639"/>
    <n v="1951359"/>
    <n v="3340998"/>
    <n v="1584248"/>
    <n v="1815536"/>
    <n v="3399784"/>
    <n v="1587958"/>
    <n v="1413829"/>
    <n v="3001787"/>
  </r>
  <r>
    <x v="40"/>
    <e v="#N/A"/>
    <e v="#N/A"/>
    <e v="#N/A"/>
    <n v="2392512"/>
    <n v="5838945"/>
    <n v="8231457"/>
    <n v="2051340"/>
    <n v="5692518"/>
    <n v="7743858"/>
    <n v="3537714"/>
    <n v="4000804"/>
    <n v="7538518"/>
    <n v="4276550"/>
    <n v="4296574"/>
    <n v="8573124"/>
    <n v="4607421"/>
    <n v="3729368"/>
    <n v="8336789"/>
    <n v="5012732"/>
    <n v="2822969"/>
    <n v="7835701"/>
    <n v="5817009"/>
    <n v="3431326"/>
    <n v="9248335"/>
    <n v="5404553"/>
    <n v="4084227"/>
    <n v="9488780"/>
  </r>
  <r>
    <x v="41"/>
    <n v="21828489"/>
    <n v="23061029"/>
    <n v="44889518"/>
    <n v="22421656"/>
    <n v="24544969"/>
    <n v="46966625"/>
    <n v="28559558"/>
    <n v="22414935"/>
    <n v="50974493"/>
    <n v="30709848"/>
    <n v="24446432"/>
    <n v="55156280"/>
    <n v="46253522"/>
    <n v="28959708"/>
    <n v="75213230"/>
    <n v="48958607"/>
    <n v="34060390"/>
    <n v="83018997"/>
    <n v="47192995"/>
    <n v="34249031"/>
    <n v="81442026"/>
    <n v="48654738"/>
    <n v="39494430"/>
    <n v="88149168"/>
    <n v="55279752"/>
    <n v="38035388"/>
    <n v="93315140"/>
  </r>
  <r>
    <x v="42"/>
    <n v="2840781"/>
    <n v="4326188"/>
    <n v="7166969"/>
    <n v="2576646"/>
    <n v="5203433"/>
    <n v="7780079"/>
    <n v="3457363"/>
    <n v="5997006"/>
    <n v="9454369"/>
    <n v="1483598"/>
    <n v="7854578"/>
    <n v="9338176"/>
    <n v="6421921"/>
    <n v="2489377"/>
    <n v="8911298"/>
    <n v="6484719"/>
    <n v="6245321"/>
    <n v="12730040"/>
    <n v="7968717"/>
    <n v="5734460"/>
    <n v="13703177"/>
    <n v="7607640"/>
    <n v="6027017"/>
    <n v="13634657"/>
    <n v="9566178"/>
    <n v="6632045"/>
    <n v="16198223"/>
  </r>
  <r>
    <x v="43"/>
    <n v="1541774"/>
    <n v="3441376"/>
    <n v="4983150"/>
    <n v="1833916"/>
    <n v="3253231"/>
    <n v="5087147"/>
    <n v="1808840"/>
    <n v="4471962"/>
    <n v="6280802"/>
    <n v="3258868"/>
    <n v="3960539"/>
    <n v="7219407"/>
    <n v="6555521"/>
    <n v="3383209"/>
    <n v="9938730"/>
    <n v="6272220"/>
    <n v="5672254"/>
    <n v="11944474"/>
    <n v="5477730"/>
    <n v="7637960"/>
    <n v="13115690"/>
    <n v="5629061"/>
    <n v="6238676"/>
    <n v="11867737"/>
    <n v="5446721"/>
    <n v="4823124"/>
    <n v="10269845"/>
  </r>
  <r>
    <x v="44"/>
    <n v="1415983"/>
    <n v="3231807"/>
    <n v="4647790"/>
    <n v="1301790"/>
    <n v="3373333"/>
    <n v="4675123"/>
    <n v="828526"/>
    <n v="4334879"/>
    <n v="5163405"/>
    <n v="1349882"/>
    <n v="4290568"/>
    <n v="5640450"/>
    <n v="3418004"/>
    <n v="2453308"/>
    <n v="5871312"/>
    <n v="3015038"/>
    <n v="4081364"/>
    <n v="7096402"/>
    <n v="2250009"/>
    <n v="4212787"/>
    <n v="6462796"/>
    <n v="3033663"/>
    <n v="3473005"/>
    <n v="6506668"/>
    <n v="2748365"/>
    <n v="2827413"/>
    <n v="5575778"/>
  </r>
  <r>
    <x v="45"/>
    <n v="2401497"/>
    <n v="2407087"/>
    <n v="4808584"/>
    <n v="1736914"/>
    <n v="3162957"/>
    <n v="4899871"/>
    <n v="1360872"/>
    <n v="3236312"/>
    <n v="4597184"/>
    <n v="1488215"/>
    <n v="4183030"/>
    <n v="5671245"/>
    <n v="3989788"/>
    <n v="2574632"/>
    <n v="6564420"/>
    <n v="3702060"/>
    <n v="3858102"/>
    <n v="7560162"/>
    <n v="3791336"/>
    <n v="4508790"/>
    <n v="8300126"/>
    <n v="4310896"/>
    <n v="4279774"/>
    <n v="8590670"/>
    <n v="4515230"/>
    <n v="4298389"/>
    <n v="8813619"/>
  </r>
  <r>
    <x v="46"/>
    <n v="243245"/>
    <n v="1900804"/>
    <n v="2144049"/>
    <n v="581386"/>
    <n v="2071083"/>
    <n v="2652469"/>
    <n v="568388"/>
    <n v="2466435"/>
    <n v="3034823"/>
    <n v="1256645"/>
    <n v="2683762"/>
    <n v="3940407"/>
    <n v="941468"/>
    <n v="3018506"/>
    <n v="3959974"/>
    <n v="1061722"/>
    <n v="3601107"/>
    <n v="4662829"/>
    <n v="1283615"/>
    <n v="3257838"/>
    <n v="4541453"/>
    <n v="1475656"/>
    <n v="3187046"/>
    <n v="4662702"/>
    <n v="1453997"/>
    <n v="3421135"/>
    <n v="4875132"/>
  </r>
  <r>
    <x v="47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n v="549621"/>
    <n v="0"/>
    <n v="549621"/>
  </r>
  <r>
    <x v="48"/>
    <n v="7264530"/>
    <n v="3419205"/>
    <n v="10683735"/>
    <n v="6954306"/>
    <n v="4503832"/>
    <n v="11458138"/>
    <n v="8275220"/>
    <n v="5462102"/>
    <n v="13737322"/>
    <n v="10127949"/>
    <n v="3777061"/>
    <n v="13905010"/>
    <n v="10340996"/>
    <n v="5717862"/>
    <n v="16058858"/>
    <n v="11744072"/>
    <n v="5420728"/>
    <n v="17164800"/>
    <n v="11613107"/>
    <n v="5139169"/>
    <n v="16752276"/>
    <n v="10760738"/>
    <n v="6407934"/>
    <n v="17168672"/>
    <n v="10374247"/>
    <n v="4237936"/>
    <n v="14612183"/>
  </r>
  <r>
    <x v="49"/>
    <n v="5627604"/>
    <n v="8675961"/>
    <n v="14303565"/>
    <n v="7722413"/>
    <n v="9650094"/>
    <n v="17372507"/>
    <n v="6675224"/>
    <n v="10798297"/>
    <n v="17473521"/>
    <n v="8713606"/>
    <n v="11867806"/>
    <n v="20581412"/>
    <n v="11006992"/>
    <n v="18129788"/>
    <n v="29136780"/>
    <n v="12238222"/>
    <n v="15657916"/>
    <n v="27896138"/>
    <n v="12399068"/>
    <n v="10858453"/>
    <n v="23257521"/>
    <n v="14228953"/>
    <n v="14309879"/>
    <n v="28538832"/>
    <n v="15493053"/>
    <n v="14208360"/>
    <n v="29701413"/>
  </r>
  <r>
    <x v="50"/>
    <n v="109620"/>
    <n v="558000"/>
    <n v="667620"/>
    <n v="117364"/>
    <n v="948774"/>
    <n v="1066138"/>
    <n v="309913"/>
    <n v="694474"/>
    <n v="1004387"/>
    <n v="270911"/>
    <n v="1276991"/>
    <n v="1547902"/>
    <n v="294563"/>
    <n v="1640238"/>
    <n v="1934801"/>
    <n v="291755"/>
    <n v="1386054"/>
    <n v="1677809"/>
    <n v="529624"/>
    <n v="1390167"/>
    <n v="1919791"/>
    <n v="215481"/>
    <n v="1358369"/>
    <n v="1573850"/>
    <n v="213282"/>
    <n v="882925"/>
    <n v="1096207"/>
  </r>
  <r>
    <x v="51"/>
    <n v="1504564"/>
    <n v="969700"/>
    <n v="2474264"/>
    <n v="2194740"/>
    <n v="1677929"/>
    <n v="3872669"/>
    <n v="2724310"/>
    <n v="2244329"/>
    <n v="4968639"/>
    <n v="3573757"/>
    <n v="2636994"/>
    <n v="6210751"/>
    <n v="4594326"/>
    <n v="3251503"/>
    <n v="7845829"/>
    <n v="3543511"/>
    <n v="3653344"/>
    <n v="7196855"/>
    <n v="4623737"/>
    <n v="4883938"/>
    <n v="9507675"/>
    <n v="2749466"/>
    <n v="4800754"/>
    <n v="7550220"/>
    <n v="2350855"/>
    <n v="2863839"/>
    <n v="5214694"/>
  </r>
  <r>
    <x v="52"/>
    <n v="9579490"/>
    <n v="13209261"/>
    <n v="22788751"/>
    <n v="6983685"/>
    <n v="17297898"/>
    <n v="24281583"/>
    <n v="18239684"/>
    <n v="15448576"/>
    <n v="33688260"/>
    <n v="20954870"/>
    <n v="17494320"/>
    <n v="38449190"/>
    <n v="25640990"/>
    <n v="21964678"/>
    <n v="47605668"/>
    <n v="32057173"/>
    <n v="13704101"/>
    <n v="45761274"/>
    <n v="22452677"/>
    <n v="20236370"/>
    <n v="42689047"/>
    <n v="28305738"/>
    <n v="17741222"/>
    <n v="46046960"/>
    <n v="27308428"/>
    <n v="22366843"/>
    <n v="49675271"/>
  </r>
  <r>
    <x v="53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e v="#N/A"/>
    <n v="1862402"/>
    <n v="1734610"/>
    <n v="3597012"/>
  </r>
  <r>
    <x v="54"/>
    <n v="1038630"/>
    <n v="1555069"/>
    <n v="2593699"/>
    <n v="604487"/>
    <n v="3911288"/>
    <n v="4515775"/>
    <n v="1957544"/>
    <n v="3438327"/>
    <n v="5395871"/>
    <n v="4258805"/>
    <n v="4647759"/>
    <n v="8906564"/>
    <n v="4663254"/>
    <n v="4564425"/>
    <n v="9227679"/>
    <n v="5723201"/>
    <n v="3803348"/>
    <n v="9526549"/>
    <n v="4576750"/>
    <n v="4488143"/>
    <n v="9064893"/>
    <n v="5800890"/>
    <n v="4436498"/>
    <n v="10237388"/>
    <n v="6674380"/>
    <n v="5690164"/>
    <n v="12364544"/>
  </r>
  <r>
    <x v="55"/>
    <n v="3446817"/>
    <n v="873391"/>
    <n v="4320208"/>
    <n v="4076675"/>
    <n v="958149"/>
    <n v="5034824"/>
    <n v="5727657"/>
    <n v="1069096"/>
    <n v="6796753"/>
    <n v="5029088"/>
    <n v="1123686"/>
    <n v="6152774"/>
    <n v="5745011"/>
    <n v="1071767"/>
    <n v="6816778"/>
    <n v="5701930"/>
    <n v="973509"/>
    <n v="6675439"/>
    <n v="5845539"/>
    <n v="1219403"/>
    <n v="7064942"/>
    <n v="6360596"/>
    <n v="1169687"/>
    <n v="7530283"/>
    <n v="6414754"/>
    <n v="1185078"/>
    <n v="7599832"/>
  </r>
  <r>
    <x v="56"/>
    <n v="5280444"/>
    <n v="12489775"/>
    <n v="17770219"/>
    <n v="6263990"/>
    <n v="11810790"/>
    <n v="18074780"/>
    <n v="4890170"/>
    <n v="13901187"/>
    <n v="18791357"/>
    <n v="6165796"/>
    <n v="16196872"/>
    <n v="22362668"/>
    <n v="8642363"/>
    <n v="17445891"/>
    <n v="26088254"/>
    <n v="9383629"/>
    <n v="17198409"/>
    <n v="26582038"/>
    <n v="9523034"/>
    <n v="15338489"/>
    <n v="24861523"/>
    <n v="10648097"/>
    <n v="15584017"/>
    <n v="26232114"/>
    <n v="11009944"/>
    <n v="17207294"/>
    <n v="28217238"/>
  </r>
  <r>
    <x v="57"/>
    <n v="173054"/>
    <n v="289731"/>
    <n v="462785"/>
    <n v="296304"/>
    <n v="454024"/>
    <n v="750328"/>
    <n v="608015"/>
    <n v="455790"/>
    <n v="1063805"/>
    <n v="193118"/>
    <n v="310277"/>
    <n v="503395"/>
    <n v="219065"/>
    <n v="538390"/>
    <n v="757455"/>
    <n v="398862"/>
    <n v="694964"/>
    <n v="1093826"/>
    <n v="277237"/>
    <n v="316061"/>
    <n v="593298"/>
    <n v="335392"/>
    <n v="347352"/>
    <n v="682744"/>
    <n v="338568"/>
    <n v="340282"/>
    <n v="678850"/>
  </r>
  <r>
    <x v="58"/>
    <n v="164154"/>
    <n v="1937979"/>
    <n v="2102133"/>
    <n v="181285"/>
    <n v="1221254"/>
    <n v="1402539"/>
    <n v="281409"/>
    <n v="1534624"/>
    <n v="1816033"/>
    <n v="790735"/>
    <n v="1619752"/>
    <n v="2410487"/>
    <n v="1519844"/>
    <n v="2160440"/>
    <n v="3680284"/>
    <n v="1775957"/>
    <n v="1969513"/>
    <n v="3745470"/>
    <n v="1889511"/>
    <n v="2437436"/>
    <n v="4326947"/>
    <n v="2005290"/>
    <n v="2298852"/>
    <n v="4304142"/>
    <n v="2438959"/>
    <n v="2490231"/>
    <n v="4929190"/>
  </r>
  <r>
    <x v="59"/>
    <n v="2263840"/>
    <n v="4285402"/>
    <n v="6549242"/>
    <n v="2743221"/>
    <n v="5926713"/>
    <n v="8669934"/>
    <n v="3794357"/>
    <n v="7055280"/>
    <n v="10849637"/>
    <n v="3003886"/>
    <n v="8288389"/>
    <n v="11292275"/>
    <n v="2931808"/>
    <n v="10096229"/>
    <n v="13028037"/>
    <n v="3737466"/>
    <n v="10546699"/>
    <n v="14284165"/>
    <n v="887428"/>
    <n v="6468743"/>
    <n v="7356171"/>
    <n v="943522"/>
    <n v="7098569"/>
    <n v="8042091"/>
    <n v="2307080"/>
    <n v="7958684"/>
    <n v="102657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7" cacheId="33" applyNumberFormats="0" applyBorderFormats="0" applyFontFormats="0" applyPatternFormats="0" applyAlignmentFormats="0" applyWidthHeightFormats="1" dataCaption="Values" updatedVersion="3" minRefreshableVersion="3" showCalcMbrs="0" useAutoFormatting="1" rowGrandTotals="0" colGrandTotals="0" itemPrintTitles="1" createdVersion="3" indent="0" outline="1" outlineData="1" multipleFieldFilters="0">
  <location ref="A94:J155" firstHeaderRow="1" firstDataRow="2" firstDataCol="1"/>
  <pivotFields count="28">
    <pivotField axis="axisRow" showAll="0">
      <items count="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showAll="0"/>
    <pivotField dataField="1" showAll="0"/>
    <pivotField showAll="0" defaultSubtotal="0"/>
    <pivotField showAll="0"/>
    <pivotField dataField="1" showAll="0"/>
    <pivotField showAll="0" defaultSubtotal="0"/>
    <pivotField showAll="0"/>
    <pivotField dataField="1" showAll="0"/>
    <pivotField showAll="0" defaultSubtotal="0"/>
    <pivotField showAll="0"/>
    <pivotField dataField="1" showAll="0"/>
    <pivotField showAll="0" defaultSubtotal="0"/>
    <pivotField showAll="0"/>
    <pivotField dataField="1" showAll="0"/>
    <pivotField showAll="0" defaultSubtotal="0"/>
    <pivotField showAll="0"/>
    <pivotField dataField="1" showAll="0"/>
    <pivotField showAll="0" defaultSubtotal="0"/>
    <pivotField showAll="0"/>
    <pivotField dataField="1" showAll="0"/>
    <pivotField showAll="0" defaultSubtotal="0"/>
    <pivotField showAll="0"/>
    <pivotField dataField="1" showAll="0"/>
    <pivotField showAll="0" defaultSubtotal="0"/>
    <pivotField showAll="0"/>
    <pivotField dataField="1" showAll="0"/>
    <pivotField numFmtId="165" showAll="0" defaultSubtotal="0"/>
  </pivotFields>
  <rowFields count="1">
    <field x="0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Sum of 2005 Bad Debt" fld="2" baseField="0" baseItem="0"/>
    <dataField name="Sum of 2006 Bad Debt" fld="5" baseField="0" baseItem="0"/>
    <dataField name="Sum of 2007 Bad Debt" fld="8" baseField="0" baseItem="0"/>
    <dataField name="Sum of 2008 Bad Debt" fld="11" baseField="0" baseItem="0"/>
    <dataField name="Sum of 2009 Bad Debt" fld="14" baseField="0" baseItem="0"/>
    <dataField name="Sum of 2010 Bad Debt" fld="17" baseField="0" baseItem="0"/>
    <dataField name="Sum of 2011 Bad Debt" fld="20" baseField="0" baseItem="0"/>
    <dataField name="Sum of 2012 Bad Debt" fld="23" baseField="0" baseItem="0"/>
    <dataField name="Sum of 2013 Bad Debt" fld="26" baseField="0" baseItem="0"/>
  </dataFields>
  <formats count="6">
    <format dxfId="55">
      <pivotArea outline="0" collapsedLevelsAreSubtotals="1" fieldPosition="0"/>
    </format>
    <format dxfId="56">
      <pivotArea field="-2" type="button" dataOnly="0" labelOnly="1" outline="0" axis="axisCol" fieldPosition="0"/>
    </format>
    <format dxfId="57">
      <pivotArea type="topRight" dataOnly="0" labelOnly="1" outline="0" fieldPosition="0"/>
    </format>
    <format dxfId="58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59">
      <pivotArea type="all" dataOnly="0" outline="0" fieldPosition="0"/>
    </format>
    <format dxfId="60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8" cacheId="33" applyNumberFormats="0" applyBorderFormats="0" applyFontFormats="0" applyPatternFormats="0" applyAlignmentFormats="0" applyWidthHeightFormats="1" dataCaption="Values" updatedVersion="3" minRefreshableVersion="3" showCalcMbrs="0" useAutoFormatting="1" rowGrandTotals="0" itemPrintTitles="1" createdVersion="3" indent="0" outline="1" outlineData="1" multipleFieldFilters="0">
  <location ref="A28:J89" firstHeaderRow="1" firstDataRow="2" firstDataCol="1"/>
  <pivotFields count="28">
    <pivotField axis="axisRow" showAll="0">
      <items count="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dataField="1" showAll="0"/>
    <pivotField showAll="0"/>
    <pivotField showAll="0" defaultSubtotal="0"/>
    <pivotField dataField="1" showAll="0"/>
    <pivotField showAll="0"/>
    <pivotField showAll="0" defaultSubtotal="0"/>
    <pivotField dataField="1" showAll="0"/>
    <pivotField showAll="0"/>
    <pivotField showAll="0" defaultSubtotal="0"/>
    <pivotField dataField="1" showAll="0"/>
    <pivotField showAll="0"/>
    <pivotField showAll="0" defaultSubtotal="0"/>
    <pivotField dataField="1" showAll="0"/>
    <pivotField showAll="0"/>
    <pivotField showAll="0" defaultSubtotal="0"/>
    <pivotField dataField="1" showAll="0"/>
    <pivotField showAll="0"/>
    <pivotField showAll="0" defaultSubtotal="0"/>
    <pivotField dataField="1" showAll="0"/>
    <pivotField showAll="0"/>
    <pivotField showAll="0" defaultSubtotal="0"/>
    <pivotField dataField="1" showAll="0"/>
    <pivotField showAll="0"/>
    <pivotField showAll="0" defaultSubtotal="0"/>
    <pivotField dataField="1" showAll="0"/>
    <pivotField showAll="0"/>
    <pivotField numFmtId="165" showAll="0" defaultSubtotal="0"/>
  </pivotFields>
  <rowFields count="1">
    <field x="0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Sum of 2005 Charity Care" fld="1" baseField="0" baseItem="0"/>
    <dataField name="Sum of 2006 Charity Care" fld="4" baseField="0" baseItem="0"/>
    <dataField name="Sum of 2007 Charity Care" fld="7" baseField="0" baseItem="0"/>
    <dataField name="Sum of 2008 Charity Care" fld="10" baseField="0" baseItem="0"/>
    <dataField name="Sum of 2009 Charity Care" fld="13" baseField="0" baseItem="0"/>
    <dataField name="Sum of 2010 Charity Care" fld="16" baseField="0" baseItem="0"/>
    <dataField name="Sum of 2011 Charity Care" fld="19" baseField="0" baseItem="0"/>
    <dataField name="Sum of 2012 Charity Care" fld="22" baseField="0" baseItem="0"/>
    <dataField name="Sum of 2013 Charity Care" fld="25" baseField="0" baseItem="0"/>
  </dataFields>
  <formats count="6">
    <format dxfId="61">
      <pivotArea outline="0" collapsedLevelsAreSubtotals="1" fieldPosition="0"/>
    </format>
    <format dxfId="62">
      <pivotArea field="-2" type="button" dataOnly="0" labelOnly="1" outline="0" axis="axisCol" fieldPosition="0"/>
    </format>
    <format dxfId="63">
      <pivotArea type="topRight" dataOnly="0" labelOnly="1" outline="0" fieldPosition="0"/>
    </format>
    <format dxfId="64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65">
      <pivotArea type="all" dataOnly="0" outline="0" fieldPosition="0"/>
    </format>
    <format dxfId="66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9" cacheId="33" applyNumberFormats="0" applyBorderFormats="0" applyFontFormats="0" applyPatternFormats="0" applyAlignmentFormats="0" applyWidthHeightFormats="1" dataCaption="Values" updatedVersion="3" minRefreshableVersion="3" showCalcMbrs="0" useAutoFormatting="1" rowGrandTotals="0" colGrandTotals="0" itemPrintTitles="1" createdVersion="3" indent="0" outline="1" outlineData="1" multipleFieldFilters="0">
  <location ref="A161:J222" firstHeaderRow="1" firstDataRow="2" firstDataCol="1"/>
  <pivotFields count="28">
    <pivotField axis="axisRow" showAll="0">
      <items count="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showAll="0"/>
    <pivotField showAll="0"/>
    <pivotField dataField="1" showAll="0"/>
    <pivotField showAll="0"/>
    <pivotField showAll="0"/>
    <pivotField dataField="1" showAll="0"/>
    <pivotField showAll="0"/>
    <pivotField showAll="0"/>
    <pivotField dataField="1" showAll="0"/>
    <pivotField showAll="0"/>
    <pivotField showAll="0"/>
    <pivotField dataField="1" showAll="0"/>
    <pivotField showAll="0"/>
    <pivotField showAll="0"/>
    <pivotField dataField="1" showAll="0"/>
    <pivotField showAll="0"/>
    <pivotField showAll="0"/>
    <pivotField dataField="1" showAll="0"/>
    <pivotField showAll="0"/>
    <pivotField showAll="0"/>
    <pivotField dataField="1" showAll="0"/>
    <pivotField showAll="0"/>
    <pivotField showAll="0"/>
    <pivotField dataField="1" showAll="0"/>
    <pivotField showAll="0"/>
    <pivotField showAll="0"/>
    <pivotField dataField="1" showAll="0"/>
  </pivotFields>
  <rowFields count="1">
    <field x="0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Sum of 2005 Total Uncompensated Care" fld="3" baseField="0" baseItem="0"/>
    <dataField name="Sum of 2006 Total Uncompensated Care" fld="6" baseField="0" baseItem="0"/>
    <dataField name="Sum of 2007 Total Uncompensated Care" fld="9" baseField="0" baseItem="0"/>
    <dataField name="Sum of 2008 Total Uncompensated Care" fld="12" baseField="0" baseItem="0"/>
    <dataField name="Sum of 2009 Total Uncompensated Care" fld="15" baseField="0" baseItem="0"/>
    <dataField name="Sum of 2010 Total Uncompensated Care" fld="18" baseField="0" baseItem="0"/>
    <dataField name="Sum of 2011 Total Uncompensated Care" fld="21" baseField="0" baseItem="0"/>
    <dataField name="Sum of 2012 Total Uncompensated Care" fld="24" baseField="0" baseItem="0"/>
    <dataField name="Sum of 2013 Total Uncompensated Care" fld="27" baseField="0" baseItem="0"/>
  </dataFields>
  <formats count="6">
    <format dxfId="67">
      <pivotArea outline="0" collapsedLevelsAreSubtotals="1" fieldPosition="0"/>
    </format>
    <format dxfId="68">
      <pivotArea field="-2" type="button" dataOnly="0" labelOnly="1" outline="0" axis="axisCol" fieldPosition="0"/>
    </format>
    <format dxfId="69">
      <pivotArea type="topRight" dataOnly="0" labelOnly="1" outline="0" fieldPosition="0"/>
    </format>
    <format dxfId="70">
      <pivotArea dataOnly="0" labelOnly="1" outline="0" fieldPosition="0">
        <references count="1">
          <reference field="4294967294" count="9">
            <x v="0"/>
            <x v="1"/>
            <x v="2"/>
            <x v="3"/>
            <x v="4"/>
            <x v="5"/>
            <x v="6"/>
            <x v="7"/>
            <x v="8"/>
          </reference>
        </references>
      </pivotArea>
    </format>
    <format dxfId="71">
      <pivotArea type="all" dataOnly="0" outline="0" fieldPosition="0"/>
    </format>
    <format dxfId="72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1" displayName="Table1" ref="A1:F11" totalsRowCount="1" headerRowDxfId="42" dataDxfId="41" totalsRowDxfId="40" dataCellStyle="Currency">
  <autoFilter ref="A1:F11"/>
  <tableColumns count="6">
    <tableColumn id="1" name="Year" totalsRowLabel="Total" dataDxfId="53" totalsRowDxfId="54"/>
    <tableColumn id="2" name="Charity Care" totalsRowFunction="sum" dataDxfId="51" totalsRowDxfId="52" dataCellStyle="Currency"/>
    <tableColumn id="3" name="Charity Care % of Total" totalsRowFunction="custom" dataDxfId="49" totalsRowDxfId="50" dataCellStyle="Percent">
      <calculatedColumnFormula>B2/F2</calculatedColumnFormula>
      <totalsRowFormula>Table1[[#Totals],[Charity Care]]/Table1[[#Totals],[Total Uncompensated Care*]]</totalsRowFormula>
    </tableColumn>
    <tableColumn id="4" name="Bad Debt" totalsRowFunction="sum" dataDxfId="47" totalsRowDxfId="48" dataCellStyle="Currency"/>
    <tableColumn id="5" name="Bad Debt % of Total" totalsRowFunction="custom" dataDxfId="45" totalsRowDxfId="46" dataCellStyle="Percent">
      <calculatedColumnFormula>D2/F2</calculatedColumnFormula>
      <totalsRowFormula>Table1[[#Totals],[Bad Debt]]/Table1[[#Totals],[Total Uncompensated Care*]]</totalsRowFormula>
    </tableColumn>
    <tableColumn id="6" name="Total Uncompensated Care*" totalsRowFunction="sum" dataDxfId="43" totalsRowDxfId="44" dataCellStyle="Currency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225:D285" totalsRowShown="0" headerRowDxfId="35" dataDxfId="34">
  <autoFilter ref="A225:D285">
    <filterColumn colId="1"/>
    <filterColumn colId="2"/>
  </autoFilter>
  <tableColumns count="4">
    <tableColumn id="1" name="Hospital" dataDxfId="39"/>
    <tableColumn id="3" name="Total Charity Care 2005-2013" dataDxfId="38"/>
    <tableColumn id="4" name="Total Bad Debt 2005-2013" dataDxfId="37"/>
    <tableColumn id="2" name="Grand Total of Uncollectibles 2005-2013" dataDxfId="36">
      <calculatedColumnFormula>SUM(Table2[[#This Row],[Total Charity Care 2005-2013]:[Total Bad Debt 2005-2013]])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289:D349" totalsRowShown="0" headerRowDxfId="29" dataDxfId="28" dataCellStyle="Warning Text">
  <autoFilter ref="A289:D349"/>
  <tableColumns count="4">
    <tableColumn id="1" name="Hospital" dataDxfId="33"/>
    <tableColumn id="2" name="Charity Care % Change from 2005-2013" dataDxfId="32" dataCellStyle="Percent"/>
    <tableColumn id="3" name="Bad Debt % Change from 2005-2013" dataDxfId="31" dataCellStyle="Percent"/>
    <tableColumn id="4" name="Total Uncompensated Care % Change 2005-2013" dataDxfId="30" dataCellStyle="Percent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14:C15" totalsRowShown="0" headerRowDxfId="24" dataDxfId="23" dataCellStyle="Warning Text">
  <autoFilter ref="A14:C15">
    <filterColumn colId="2"/>
  </autoFilter>
  <tableColumns count="3">
    <tableColumn id="1" name="Charity Care % Growth from 2005-2013" dataDxfId="27" dataCellStyle="Percent">
      <calculatedColumnFormula>B10/B2-1</calculatedColumnFormula>
    </tableColumn>
    <tableColumn id="2" name="Bad Debt % Growth from 2005-2013" dataDxfId="26" dataCellStyle="Percent">
      <calculatedColumnFormula>D10/D2-1</calculatedColumnFormula>
    </tableColumn>
    <tableColumn id="3" name="Total Uncompensated Care % Growth" dataDxfId="25" dataCellStyle="Percent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le6" displayName="Table6" ref="A354:G358" totalsRowShown="0" headerRowDxfId="15" dataDxfId="14">
  <autoFilter ref="A354:G358"/>
  <tableColumns count="7">
    <tableColumn id="1" name="Hospital System" dataDxfId="22"/>
    <tableColumn id="2" name="Total Charity" dataDxfId="21"/>
    <tableColumn id="3" name="Total Bad Debt" dataDxfId="20"/>
    <tableColumn id="4" name="Total Uncompensated Care" dataDxfId="19"/>
    <tableColumn id="5" name="Charity Average % Growth" dataDxfId="18"/>
    <tableColumn id="6" name="Bad Debt Average % Growth" dataDxfId="17"/>
    <tableColumn id="7" name="Total Uncompensated Care Average % Growth" dataDxfId="16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e7" displayName="Table7" ref="A17:H26" totalsRowShown="0" headerRowDxfId="5">
  <autoFilter ref="A17:H26"/>
  <tableColumns count="8">
    <tableColumn id="1" name="Year" dataDxfId="13"/>
    <tableColumn id="2" name="Charity Care" dataDxfId="12" dataCellStyle="Currency"/>
    <tableColumn id="3" name="Bad Debt" dataDxfId="11" dataCellStyle="Currency"/>
    <tableColumn id="4" name="Total Uncompensated Care" dataDxfId="10" dataCellStyle="Currency"/>
    <tableColumn id="5" name="Total Revenue" dataDxfId="9" dataCellStyle="Currency"/>
    <tableColumn id="6" name="Total Uncompensated Care % of Revenue" dataDxfId="8" dataCellStyle="Percent">
      <calculatedColumnFormula>D18/E18</calculatedColumnFormula>
    </tableColumn>
    <tableColumn id="7" name="Charity Care % of Revenue" dataDxfId="7" dataCellStyle="Percent">
      <calculatedColumnFormula>B18/E18</calculatedColumnFormula>
    </tableColumn>
    <tableColumn id="8" name="Bad Debt % of Revenue" dataDxfId="6" dataCellStyle="Percent">
      <calculatedColumnFormula>C18/E18</calculatedColumn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7" name="Table9" displayName="Table9" ref="A363:D423" totalsRowShown="0" headerRowDxfId="0">
  <autoFilter ref="A363:D423"/>
  <sortState ref="A364:D423">
    <sortCondition descending="1" ref="C363:C423"/>
  </sortState>
  <tableColumns count="4">
    <tableColumn id="1" name="Hospital" dataDxfId="4"/>
    <tableColumn id="2" name="% of Revenue in 2005" dataDxfId="3" dataCellStyle="Percent"/>
    <tableColumn id="3" name="% of Revenue 2013" dataDxfId="2" dataCellStyle="Percent"/>
    <tableColumn id="4" name="Change" dataDxfId="1" dataCellStyle="Percent">
      <calculatedColumnFormula>C364-B364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.xml"/><Relationship Id="rId3" Type="http://schemas.openxmlformats.org/officeDocument/2006/relationships/pivotTable" Target="../pivotTables/pivotTable3.xml"/><Relationship Id="rId7" Type="http://schemas.openxmlformats.org/officeDocument/2006/relationships/table" Target="../tables/table2.xml"/><Relationship Id="rId12" Type="http://schemas.openxmlformats.org/officeDocument/2006/relationships/table" Target="../tables/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1.xml"/><Relationship Id="rId11" Type="http://schemas.openxmlformats.org/officeDocument/2006/relationships/table" Target="../tables/table6.xml"/><Relationship Id="rId5" Type="http://schemas.openxmlformats.org/officeDocument/2006/relationships/drawing" Target="../drawings/drawing1.xml"/><Relationship Id="rId10" Type="http://schemas.openxmlformats.org/officeDocument/2006/relationships/table" Target="../tables/table5.xml"/><Relationship Id="rId4" Type="http://schemas.openxmlformats.org/officeDocument/2006/relationships/printerSettings" Target="../printerSettings/printerSettings1.bin"/><Relationship Id="rId9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3"/>
  <sheetViews>
    <sheetView tabSelected="1" topLeftCell="C346" zoomScale="80" zoomScaleNormal="80" workbookViewId="0">
      <selection activeCell="A14" sqref="A14"/>
    </sheetView>
  </sheetViews>
  <sheetFormatPr defaultColWidth="24.28515625" defaultRowHeight="15"/>
  <cols>
    <col min="1" max="1" width="51.28515625" style="2" customWidth="1"/>
    <col min="2" max="2" width="50.85546875" style="2" customWidth="1"/>
    <col min="3" max="3" width="30.5703125" style="2" customWidth="1"/>
    <col min="4" max="4" width="22.85546875" style="2" customWidth="1"/>
    <col min="5" max="5" width="22.140625" style="2" bestFit="1" customWidth="1"/>
    <col min="6" max="6" width="35.42578125" style="2" customWidth="1"/>
    <col min="7" max="7" width="44.85546875" style="2" customWidth="1"/>
    <col min="8" max="8" width="27.85546875" style="2" customWidth="1"/>
    <col min="9" max="9" width="26.42578125" style="2" customWidth="1"/>
    <col min="10" max="10" width="24.7109375" style="2" customWidth="1"/>
    <col min="11" max="11" width="30.140625" style="2" bestFit="1" customWidth="1"/>
    <col min="12" max="12" width="41.140625" style="2" bestFit="1" customWidth="1"/>
    <col min="13" max="16384" width="24.28515625" style="2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9">
      <c r="A2" s="3">
        <v>2005</v>
      </c>
      <c r="B2" s="4">
        <v>378965924</v>
      </c>
      <c r="C2" s="5">
        <f>B2/F2</f>
        <v>0.55599606613404096</v>
      </c>
      <c r="D2" s="4">
        <v>302632287</v>
      </c>
      <c r="E2" s="5">
        <f>D2/F2</f>
        <v>0.44400393386595904</v>
      </c>
      <c r="F2" s="4">
        <v>681598211</v>
      </c>
      <c r="G2" s="5"/>
    </row>
    <row r="3" spans="1:9">
      <c r="A3" s="3">
        <v>2006</v>
      </c>
      <c r="B3" s="4">
        <v>445844733</v>
      </c>
      <c r="C3" s="5">
        <f t="shared" ref="C3:C10" si="0">B3/F3</f>
        <v>0.5909541199194146</v>
      </c>
      <c r="D3" s="4">
        <v>308604247</v>
      </c>
      <c r="E3" s="5">
        <f t="shared" ref="E3:E10" si="1">D3/F3</f>
        <v>0.40904588008058546</v>
      </c>
      <c r="F3" s="4">
        <v>754448980</v>
      </c>
      <c r="G3" s="6"/>
    </row>
    <row r="4" spans="1:9">
      <c r="A4" s="3">
        <v>2007</v>
      </c>
      <c r="B4" s="4">
        <v>525159077</v>
      </c>
      <c r="C4" s="5">
        <f t="shared" si="0"/>
        <v>0.59848418309087414</v>
      </c>
      <c r="D4" s="4">
        <v>352322888</v>
      </c>
      <c r="E4" s="5">
        <f t="shared" si="1"/>
        <v>0.40151581690912586</v>
      </c>
      <c r="F4" s="4">
        <v>877481965</v>
      </c>
      <c r="G4" s="6"/>
    </row>
    <row r="5" spans="1:9">
      <c r="A5" s="3">
        <v>2008</v>
      </c>
      <c r="B5" s="4">
        <v>562242273</v>
      </c>
      <c r="C5" s="5">
        <f t="shared" si="0"/>
        <v>0.56922564247318441</v>
      </c>
      <c r="D5" s="4">
        <v>425489535</v>
      </c>
      <c r="E5" s="5">
        <f t="shared" si="1"/>
        <v>0.43077435752681564</v>
      </c>
      <c r="F5" s="4">
        <v>987731808</v>
      </c>
      <c r="G5" s="6"/>
    </row>
    <row r="6" spans="1:9">
      <c r="A6" s="3">
        <v>2009</v>
      </c>
      <c r="B6" s="4">
        <v>750003750</v>
      </c>
      <c r="C6" s="5">
        <f t="shared" si="0"/>
        <v>0.62327008306027898</v>
      </c>
      <c r="D6" s="4">
        <v>453332926</v>
      </c>
      <c r="E6" s="5">
        <f t="shared" si="1"/>
        <v>0.37672991693972102</v>
      </c>
      <c r="F6" s="4">
        <v>1203336676</v>
      </c>
      <c r="G6" s="6"/>
    </row>
    <row r="7" spans="1:9">
      <c r="A7" s="3">
        <v>2010</v>
      </c>
      <c r="B7" s="4">
        <v>809225124</v>
      </c>
      <c r="C7" s="5">
        <f t="shared" si="0"/>
        <v>0.66052470031911803</v>
      </c>
      <c r="D7" s="4">
        <v>415899574</v>
      </c>
      <c r="E7" s="5">
        <f t="shared" si="1"/>
        <v>0.33947529968088197</v>
      </c>
      <c r="F7" s="4">
        <v>1225124698</v>
      </c>
      <c r="G7" s="6"/>
    </row>
    <row r="8" spans="1:9">
      <c r="A8" s="3">
        <v>2011</v>
      </c>
      <c r="B8" s="4">
        <v>746633609</v>
      </c>
      <c r="C8" s="5">
        <f t="shared" si="0"/>
        <v>0.64606419698356543</v>
      </c>
      <c r="D8" s="4">
        <v>409031126</v>
      </c>
      <c r="E8" s="5">
        <f t="shared" si="1"/>
        <v>0.35393580301643451</v>
      </c>
      <c r="F8" s="4">
        <v>1155664735</v>
      </c>
      <c r="G8" s="6"/>
    </row>
    <row r="9" spans="1:9">
      <c r="A9" s="3">
        <v>2012</v>
      </c>
      <c r="B9" s="4">
        <v>806006221</v>
      </c>
      <c r="C9" s="5">
        <f t="shared" si="0"/>
        <v>0.65463114743446671</v>
      </c>
      <c r="D9" s="4">
        <v>425230979</v>
      </c>
      <c r="E9" s="5">
        <f t="shared" si="1"/>
        <v>0.34536885256553329</v>
      </c>
      <c r="F9" s="4">
        <v>1231237200</v>
      </c>
      <c r="G9" s="6"/>
    </row>
    <row r="10" spans="1:9">
      <c r="A10" s="3">
        <v>2013</v>
      </c>
      <c r="B10" s="4">
        <v>844510594</v>
      </c>
      <c r="C10" s="5">
        <f t="shared" si="0"/>
        <v>0.65576314249832002</v>
      </c>
      <c r="D10" s="4">
        <v>443318104</v>
      </c>
      <c r="E10" s="5">
        <f t="shared" si="1"/>
        <v>0.34423685750167993</v>
      </c>
      <c r="F10" s="4">
        <v>1287828698</v>
      </c>
      <c r="G10" s="6"/>
    </row>
    <row r="11" spans="1:9">
      <c r="A11" s="3" t="s">
        <v>6</v>
      </c>
      <c r="B11" s="7">
        <f>SUBTOTAL(109,[Charity Care])</f>
        <v>5868591305</v>
      </c>
      <c r="C11" s="8">
        <f>Table1[[#Totals],[Charity Care]]/Table1[[#Totals],[Total Uncompensated Care*]]</f>
        <v>0.62402261174537799</v>
      </c>
      <c r="D11" s="7">
        <f>SUBTOTAL(109,[Bad Debt])</f>
        <v>3535861666</v>
      </c>
      <c r="E11" s="9">
        <f>Table1[[#Totals],[Bad Debt]]/Table1[[#Totals],[Total Uncompensated Care*]]</f>
        <v>0.37597738825462196</v>
      </c>
      <c r="F11" s="10">
        <f>SUBTOTAL(109,[Total Uncompensated Care*])</f>
        <v>9404452971</v>
      </c>
    </row>
    <row r="12" spans="1:9">
      <c r="A12" s="11" t="s">
        <v>7</v>
      </c>
      <c r="B12" s="11"/>
      <c r="C12" s="11"/>
      <c r="D12" s="11"/>
      <c r="E12" s="11"/>
      <c r="F12" s="11"/>
      <c r="G12" s="11"/>
      <c r="H12" s="11"/>
      <c r="I12" s="11"/>
    </row>
    <row r="14" spans="1:9" ht="30">
      <c r="A14" s="2" t="s">
        <v>8</v>
      </c>
      <c r="B14" s="2" t="s">
        <v>9</v>
      </c>
      <c r="C14" s="2" t="s">
        <v>10</v>
      </c>
    </row>
    <row r="15" spans="1:9">
      <c r="A15" s="5">
        <f>B10/B2-1</f>
        <v>1.2284605040109096</v>
      </c>
      <c r="B15" s="5">
        <f>D10/D2-1</f>
        <v>0.46487378592225359</v>
      </c>
      <c r="C15" s="5">
        <v>0.9</v>
      </c>
    </row>
    <row r="17" spans="1:13" ht="30">
      <c r="A17" s="2" t="s">
        <v>0</v>
      </c>
      <c r="B17" s="12" t="s">
        <v>1</v>
      </c>
      <c r="C17" s="12" t="s">
        <v>3</v>
      </c>
      <c r="D17" s="2" t="s">
        <v>11</v>
      </c>
      <c r="E17" s="2" t="s">
        <v>12</v>
      </c>
      <c r="F17" s="2" t="s">
        <v>13</v>
      </c>
      <c r="G17" s="2" t="s">
        <v>14</v>
      </c>
      <c r="H17" s="2" t="s">
        <v>15</v>
      </c>
    </row>
    <row r="18" spans="1:13">
      <c r="A18" s="2">
        <v>2005</v>
      </c>
      <c r="B18" s="13">
        <v>378965924</v>
      </c>
      <c r="C18" s="13">
        <v>302632287</v>
      </c>
      <c r="D18" s="14">
        <v>681598211</v>
      </c>
      <c r="E18" s="15">
        <v>6361679890</v>
      </c>
      <c r="F18" s="5">
        <f>D18/E18</f>
        <v>0.1071412304274241</v>
      </c>
      <c r="G18" s="5">
        <f>B18/E18</f>
        <v>5.957010263840861E-2</v>
      </c>
      <c r="H18" s="5">
        <f>C18/E18</f>
        <v>4.757112778901549E-2</v>
      </c>
    </row>
    <row r="19" spans="1:13">
      <c r="A19" s="2">
        <v>2006</v>
      </c>
      <c r="B19" s="13">
        <v>445844733</v>
      </c>
      <c r="C19" s="13">
        <v>308604247</v>
      </c>
      <c r="D19" s="14">
        <v>754448980</v>
      </c>
      <c r="E19" s="15">
        <v>6886869173</v>
      </c>
      <c r="F19" s="5">
        <f t="shared" ref="F19:F26" si="2">D19/E19</f>
        <v>0.10954890546749754</v>
      </c>
      <c r="G19" s="5">
        <f t="shared" ref="G19:G26" si="3">B19/E19</f>
        <v>6.4738377018680154E-2</v>
      </c>
      <c r="H19" s="5">
        <f t="shared" ref="H19:H26" si="4">C19/E19</f>
        <v>4.4810528448817388E-2</v>
      </c>
    </row>
    <row r="20" spans="1:13">
      <c r="A20" s="2">
        <v>2007</v>
      </c>
      <c r="B20" s="13">
        <v>525159077</v>
      </c>
      <c r="C20" s="13">
        <v>352322888</v>
      </c>
      <c r="D20" s="14">
        <v>877481965</v>
      </c>
      <c r="E20" s="15">
        <v>7465289526</v>
      </c>
      <c r="F20" s="5">
        <f t="shared" si="2"/>
        <v>0.11754158521835205</v>
      </c>
      <c r="G20" s="5">
        <f t="shared" si="3"/>
        <v>7.0346779608611798E-2</v>
      </c>
      <c r="H20" s="5">
        <f t="shared" si="4"/>
        <v>4.7194805609740258E-2</v>
      </c>
    </row>
    <row r="21" spans="1:13">
      <c r="A21" s="2">
        <v>2008</v>
      </c>
      <c r="B21" s="13">
        <v>562242273</v>
      </c>
      <c r="C21" s="13">
        <v>425489535</v>
      </c>
      <c r="D21" s="14">
        <v>987731808</v>
      </c>
      <c r="E21" s="15">
        <v>8131033871</v>
      </c>
      <c r="F21" s="5">
        <f t="shared" si="2"/>
        <v>0.12147677941950612</v>
      </c>
      <c r="G21" s="5">
        <f t="shared" si="3"/>
        <v>6.9147697810641673E-2</v>
      </c>
      <c r="H21" s="5">
        <f t="shared" si="4"/>
        <v>5.2329081608864444E-2</v>
      </c>
    </row>
    <row r="22" spans="1:13">
      <c r="A22" s="2">
        <v>2009</v>
      </c>
      <c r="B22" s="13">
        <v>750003750</v>
      </c>
      <c r="C22" s="13">
        <v>453332926</v>
      </c>
      <c r="D22" s="14">
        <v>1203336676</v>
      </c>
      <c r="E22" s="15">
        <v>8877219372</v>
      </c>
      <c r="F22" s="5">
        <f t="shared" si="2"/>
        <v>0.13555333326508673</v>
      </c>
      <c r="G22" s="5">
        <f t="shared" si="3"/>
        <v>8.4486337283228283E-2</v>
      </c>
      <c r="H22" s="5">
        <f t="shared" si="4"/>
        <v>5.1066995981858453E-2</v>
      </c>
    </row>
    <row r="23" spans="1:13">
      <c r="A23" s="2">
        <v>2010</v>
      </c>
      <c r="B23" s="13">
        <v>809225124</v>
      </c>
      <c r="C23" s="13">
        <v>415899574</v>
      </c>
      <c r="D23" s="14">
        <v>1225124698</v>
      </c>
      <c r="E23" s="15">
        <v>9307595926</v>
      </c>
      <c r="F23" s="5">
        <f t="shared" si="2"/>
        <v>0.13162633055198661</v>
      </c>
      <c r="G23" s="5">
        <f t="shared" si="3"/>
        <v>8.6942442541956128E-2</v>
      </c>
      <c r="H23" s="5">
        <f t="shared" si="4"/>
        <v>4.4683888010030488E-2</v>
      </c>
    </row>
    <row r="24" spans="1:13">
      <c r="A24" s="2">
        <v>2011</v>
      </c>
      <c r="B24" s="13">
        <v>746633609</v>
      </c>
      <c r="C24" s="13">
        <v>409031126</v>
      </c>
      <c r="D24" s="14">
        <v>1155664735</v>
      </c>
      <c r="E24" s="15">
        <v>9638215583</v>
      </c>
      <c r="F24" s="5">
        <f t="shared" si="2"/>
        <v>0.119904428890175</v>
      </c>
      <c r="G24" s="5">
        <f t="shared" si="3"/>
        <v>7.746595856570393E-2</v>
      </c>
      <c r="H24" s="5">
        <f t="shared" si="4"/>
        <v>4.2438470324471053E-2</v>
      </c>
    </row>
    <row r="25" spans="1:13">
      <c r="A25" s="2">
        <v>2012</v>
      </c>
      <c r="B25" s="13">
        <v>806006221</v>
      </c>
      <c r="C25" s="13">
        <v>425230979</v>
      </c>
      <c r="D25" s="14">
        <v>1231237200</v>
      </c>
      <c r="E25" s="15">
        <v>10011134560</v>
      </c>
      <c r="F25" s="5">
        <f t="shared" si="2"/>
        <v>0.12298677963229775</v>
      </c>
      <c r="G25" s="5">
        <f t="shared" si="3"/>
        <v>8.0510976669960974E-2</v>
      </c>
      <c r="H25" s="5">
        <f t="shared" si="4"/>
        <v>4.2475802962336766E-2</v>
      </c>
    </row>
    <row r="26" spans="1:13">
      <c r="A26" s="2">
        <v>2013</v>
      </c>
      <c r="B26" s="13">
        <v>844510594</v>
      </c>
      <c r="C26" s="13">
        <v>443318104</v>
      </c>
      <c r="D26" s="14">
        <v>1287828698</v>
      </c>
      <c r="E26" s="15">
        <v>10403036687</v>
      </c>
      <c r="F26" s="5">
        <f t="shared" si="2"/>
        <v>0.12379353613251369</v>
      </c>
      <c r="G26" s="5">
        <f t="shared" si="3"/>
        <v>8.1179238275236515E-2</v>
      </c>
      <c r="H26" s="5">
        <f t="shared" si="4"/>
        <v>4.2614297857277182E-2</v>
      </c>
    </row>
    <row r="28" spans="1:13">
      <c r="B28" s="16" t="s">
        <v>16</v>
      </c>
      <c r="C28" s="16"/>
      <c r="D28" s="16"/>
      <c r="E28" s="16"/>
      <c r="F28" s="16"/>
      <c r="G28" s="16"/>
      <c r="H28" s="16"/>
      <c r="I28" s="16"/>
      <c r="J28" s="16"/>
    </row>
    <row r="29" spans="1:13" ht="30">
      <c r="A29" s="2" t="s">
        <v>17</v>
      </c>
      <c r="B29" s="16" t="s">
        <v>18</v>
      </c>
      <c r="C29" s="16" t="s">
        <v>19</v>
      </c>
      <c r="D29" s="16" t="s">
        <v>20</v>
      </c>
      <c r="E29" s="16" t="s">
        <v>21</v>
      </c>
      <c r="F29" s="16" t="s">
        <v>22</v>
      </c>
      <c r="G29" s="16" t="s">
        <v>23</v>
      </c>
      <c r="H29" s="16" t="s">
        <v>24</v>
      </c>
      <c r="I29" s="16" t="s">
        <v>25</v>
      </c>
      <c r="J29" s="16" t="s">
        <v>26</v>
      </c>
    </row>
    <row r="30" spans="1:13">
      <c r="A30" s="3" t="s">
        <v>27</v>
      </c>
      <c r="B30" s="16">
        <v>12156281</v>
      </c>
      <c r="C30" s="16">
        <v>12268780</v>
      </c>
      <c r="D30" s="16">
        <v>14914515</v>
      </c>
      <c r="E30" s="16">
        <v>18015388</v>
      </c>
      <c r="F30" s="16">
        <v>19711599</v>
      </c>
      <c r="G30" s="16">
        <v>21975289</v>
      </c>
      <c r="H30" s="16">
        <v>19479153</v>
      </c>
      <c r="I30" s="16">
        <v>19645199</v>
      </c>
      <c r="J30" s="16">
        <v>18103879</v>
      </c>
      <c r="K30" s="16"/>
      <c r="L30" s="16"/>
      <c r="M30" s="5"/>
    </row>
    <row r="31" spans="1:13">
      <c r="A31" s="3" t="s">
        <v>28</v>
      </c>
      <c r="B31" s="16">
        <v>818892</v>
      </c>
      <c r="C31" s="16">
        <v>1026432</v>
      </c>
      <c r="D31" s="16">
        <v>1047798</v>
      </c>
      <c r="E31" s="16">
        <v>1234417</v>
      </c>
      <c r="F31" s="16">
        <v>1326228</v>
      </c>
      <c r="G31" s="16">
        <v>1762006</v>
      </c>
      <c r="H31" s="16">
        <v>1624945</v>
      </c>
      <c r="I31" s="16">
        <v>1105846</v>
      </c>
      <c r="J31" s="16">
        <v>1528085</v>
      </c>
      <c r="K31" s="16"/>
      <c r="L31" s="16"/>
      <c r="M31" s="5"/>
    </row>
    <row r="32" spans="1:13">
      <c r="A32" s="3" t="s">
        <v>29</v>
      </c>
      <c r="B32" s="16">
        <v>12721255</v>
      </c>
      <c r="C32" s="16">
        <v>17417693</v>
      </c>
      <c r="D32" s="16">
        <v>24860366</v>
      </c>
      <c r="E32" s="16">
        <v>23705224</v>
      </c>
      <c r="F32" s="16">
        <v>25306413</v>
      </c>
      <c r="G32" s="16">
        <v>40328132</v>
      </c>
      <c r="H32" s="16">
        <v>38913634</v>
      </c>
      <c r="I32" s="16">
        <v>38802966</v>
      </c>
      <c r="J32" s="16">
        <v>39761438</v>
      </c>
      <c r="K32" s="16"/>
      <c r="L32" s="16"/>
      <c r="M32" s="5"/>
    </row>
    <row r="33" spans="1:13">
      <c r="A33" s="3" t="s">
        <v>30</v>
      </c>
      <c r="B33" s="16">
        <v>4452620</v>
      </c>
      <c r="C33" s="16">
        <v>7833520</v>
      </c>
      <c r="D33" s="16">
        <v>12793098</v>
      </c>
      <c r="E33" s="16">
        <v>9695700</v>
      </c>
      <c r="F33" s="16">
        <v>15062675</v>
      </c>
      <c r="G33" s="16">
        <v>22443879</v>
      </c>
      <c r="H33" s="16">
        <v>24411207</v>
      </c>
      <c r="I33" s="16">
        <v>22559604</v>
      </c>
      <c r="J33" s="16">
        <v>24320650</v>
      </c>
      <c r="K33" s="16"/>
      <c r="L33" s="16"/>
      <c r="M33" s="5"/>
    </row>
    <row r="34" spans="1:13">
      <c r="A34" s="3" t="s">
        <v>31</v>
      </c>
      <c r="B34" s="16">
        <v>6542414</v>
      </c>
      <c r="C34" s="16">
        <v>6511385</v>
      </c>
      <c r="D34" s="16">
        <v>6542202</v>
      </c>
      <c r="E34" s="16">
        <v>6867048</v>
      </c>
      <c r="F34" s="16">
        <v>7924696</v>
      </c>
      <c r="G34" s="16">
        <v>7922435</v>
      </c>
      <c r="H34" s="16">
        <v>7740004</v>
      </c>
      <c r="I34" s="16">
        <v>10491521</v>
      </c>
      <c r="J34" s="16">
        <v>5578984</v>
      </c>
      <c r="K34" s="16"/>
      <c r="L34" s="16"/>
      <c r="M34" s="5"/>
    </row>
    <row r="35" spans="1:13">
      <c r="A35" s="3" t="s">
        <v>32</v>
      </c>
      <c r="B35" s="16">
        <v>40757</v>
      </c>
      <c r="C35" s="16">
        <v>165057</v>
      </c>
      <c r="D35" s="16">
        <v>184976</v>
      </c>
      <c r="E35" s="16">
        <v>268267</v>
      </c>
      <c r="F35" s="16">
        <v>338674</v>
      </c>
      <c r="G35" s="16">
        <v>410598</v>
      </c>
      <c r="H35" s="16">
        <v>336381</v>
      </c>
      <c r="I35" s="16">
        <v>491126</v>
      </c>
      <c r="J35" s="16">
        <v>732766</v>
      </c>
      <c r="K35" s="16"/>
      <c r="L35" s="16"/>
      <c r="M35" s="5"/>
    </row>
    <row r="36" spans="1:13">
      <c r="A36" s="3" t="s">
        <v>33</v>
      </c>
      <c r="B36" s="16">
        <v>763234</v>
      </c>
      <c r="C36" s="16">
        <v>1052332</v>
      </c>
      <c r="D36" s="16">
        <v>1194572</v>
      </c>
      <c r="E36" s="16">
        <v>1142607</v>
      </c>
      <c r="F36" s="16">
        <v>1541990</v>
      </c>
      <c r="G36" s="16">
        <v>2002582</v>
      </c>
      <c r="H36" s="16">
        <v>2261309</v>
      </c>
      <c r="I36" s="16">
        <v>3002372</v>
      </c>
      <c r="J36" s="16">
        <v>3356685</v>
      </c>
      <c r="K36" s="16"/>
      <c r="L36" s="16"/>
      <c r="M36" s="5"/>
    </row>
    <row r="37" spans="1:13">
      <c r="A37" s="3" t="s">
        <v>34</v>
      </c>
      <c r="B37" s="16">
        <v>104000</v>
      </c>
      <c r="C37" s="16">
        <v>102950</v>
      </c>
      <c r="D37" s="16">
        <v>104409</v>
      </c>
      <c r="E37" s="16">
        <v>235375</v>
      </c>
      <c r="F37" s="16">
        <v>297319</v>
      </c>
      <c r="G37" s="16">
        <v>230758</v>
      </c>
      <c r="H37" s="16">
        <v>348225</v>
      </c>
      <c r="I37" s="16">
        <v>224278</v>
      </c>
      <c r="J37" s="16">
        <v>249872</v>
      </c>
      <c r="K37" s="16"/>
      <c r="L37" s="16"/>
      <c r="M37" s="5"/>
    </row>
    <row r="38" spans="1:13">
      <c r="A38" s="3" t="s">
        <v>35</v>
      </c>
      <c r="B38" s="16">
        <v>360476</v>
      </c>
      <c r="C38" s="16">
        <v>662505</v>
      </c>
      <c r="D38" s="16">
        <v>566643</v>
      </c>
      <c r="E38" s="16">
        <v>273873</v>
      </c>
      <c r="F38" s="16">
        <v>429192</v>
      </c>
      <c r="G38" s="16">
        <v>494891</v>
      </c>
      <c r="H38" s="16">
        <v>521118</v>
      </c>
      <c r="I38" s="16">
        <v>502988</v>
      </c>
      <c r="J38" s="16">
        <v>1396283</v>
      </c>
      <c r="K38" s="16"/>
      <c r="L38" s="16"/>
      <c r="M38" s="5"/>
    </row>
    <row r="39" spans="1:13">
      <c r="A39" s="3" t="s">
        <v>36</v>
      </c>
      <c r="B39" s="16">
        <v>6015492</v>
      </c>
      <c r="C39" s="16">
        <v>4998645</v>
      </c>
      <c r="D39" s="16">
        <v>5716734</v>
      </c>
      <c r="E39" s="16">
        <v>7472453</v>
      </c>
      <c r="F39" s="16">
        <v>16172524</v>
      </c>
      <c r="G39" s="16">
        <v>19837479</v>
      </c>
      <c r="H39" s="16">
        <v>21949262</v>
      </c>
      <c r="I39" s="16">
        <v>20537795</v>
      </c>
      <c r="J39" s="16">
        <v>24225880</v>
      </c>
      <c r="K39" s="16"/>
      <c r="L39" s="16"/>
      <c r="M39" s="5"/>
    </row>
    <row r="40" spans="1:13">
      <c r="A40" s="3" t="s">
        <v>37</v>
      </c>
      <c r="B40" s="16">
        <v>1498024</v>
      </c>
      <c r="C40" s="16">
        <v>2010290</v>
      </c>
      <c r="D40" s="16">
        <v>3689787</v>
      </c>
      <c r="E40" s="16">
        <v>4229397</v>
      </c>
      <c r="F40" s="16">
        <v>4888739</v>
      </c>
      <c r="G40" s="16">
        <v>6166456</v>
      </c>
      <c r="H40" s="16">
        <v>8494613</v>
      </c>
      <c r="I40" s="16">
        <v>7909391</v>
      </c>
      <c r="J40" s="16">
        <v>10659798</v>
      </c>
      <c r="K40" s="16"/>
      <c r="L40" s="16"/>
      <c r="M40" s="5"/>
    </row>
    <row r="41" spans="1:13">
      <c r="A41" s="3" t="s">
        <v>38</v>
      </c>
      <c r="B41" s="16">
        <v>1205299</v>
      </c>
      <c r="C41" s="16">
        <v>1476571</v>
      </c>
      <c r="D41" s="16">
        <v>1439867</v>
      </c>
      <c r="E41" s="16">
        <v>2238808</v>
      </c>
      <c r="F41" s="16">
        <v>3092466</v>
      </c>
      <c r="G41" s="16">
        <v>4166225</v>
      </c>
      <c r="H41" s="16">
        <v>4221843</v>
      </c>
      <c r="I41" s="16">
        <v>3644116</v>
      </c>
      <c r="J41" s="16">
        <v>4099901</v>
      </c>
      <c r="K41" s="16"/>
      <c r="L41" s="16"/>
      <c r="M41" s="5"/>
    </row>
    <row r="42" spans="1:13">
      <c r="A42" s="3" t="s">
        <v>39</v>
      </c>
      <c r="B42" s="16">
        <v>71984</v>
      </c>
      <c r="C42" s="16">
        <v>214215</v>
      </c>
      <c r="D42" s="16">
        <v>234536</v>
      </c>
      <c r="E42" s="16">
        <v>191644</v>
      </c>
      <c r="F42" s="16">
        <v>294679</v>
      </c>
      <c r="G42" s="16">
        <v>139799</v>
      </c>
      <c r="H42" s="16">
        <v>205047</v>
      </c>
      <c r="I42" s="16">
        <v>195973</v>
      </c>
      <c r="J42" s="16">
        <v>457812</v>
      </c>
      <c r="K42" s="16"/>
      <c r="L42" s="16"/>
      <c r="M42" s="5"/>
    </row>
    <row r="43" spans="1:13">
      <c r="A43" s="3" t="s">
        <v>40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/>
      <c r="L43" s="16"/>
      <c r="M43" s="5"/>
    </row>
    <row r="44" spans="1:13">
      <c r="A44" s="3" t="s">
        <v>41</v>
      </c>
      <c r="B44" s="16" t="e">
        <v>#N/A</v>
      </c>
      <c r="C44" s="16" t="e">
        <v>#N/A</v>
      </c>
      <c r="D44" s="16" t="e">
        <v>#N/A</v>
      </c>
      <c r="E44" s="16" t="e">
        <v>#N/A</v>
      </c>
      <c r="F44" s="16" t="e">
        <v>#N/A</v>
      </c>
      <c r="G44" s="16" t="e">
        <v>#N/A</v>
      </c>
      <c r="H44" s="16" t="e">
        <v>#N/A</v>
      </c>
      <c r="I44" s="16" t="e">
        <v>#N/A</v>
      </c>
      <c r="J44" s="16">
        <v>0</v>
      </c>
      <c r="K44" s="16"/>
      <c r="L44" s="16"/>
      <c r="M44" s="5"/>
    </row>
    <row r="45" spans="1:13">
      <c r="A45" s="3" t="s">
        <v>42</v>
      </c>
      <c r="B45" s="16">
        <v>48645</v>
      </c>
      <c r="C45" s="16">
        <v>66794</v>
      </c>
      <c r="D45" s="16">
        <v>182804</v>
      </c>
      <c r="E45" s="16">
        <v>247853</v>
      </c>
      <c r="F45" s="16">
        <v>251179</v>
      </c>
      <c r="G45" s="16">
        <v>293375</v>
      </c>
      <c r="H45" s="16">
        <v>408402</v>
      </c>
      <c r="I45" s="16">
        <v>844601</v>
      </c>
      <c r="J45" s="16">
        <v>415373</v>
      </c>
      <c r="K45" s="16"/>
      <c r="L45" s="16"/>
      <c r="M45" s="5"/>
    </row>
    <row r="46" spans="1:13">
      <c r="A46" s="3" t="s">
        <v>43</v>
      </c>
      <c r="B46" s="16">
        <v>15545235</v>
      </c>
      <c r="C46" s="16">
        <v>63251928</v>
      </c>
      <c r="D46" s="16">
        <v>66325990</v>
      </c>
      <c r="E46" s="16">
        <v>49532276</v>
      </c>
      <c r="F46" s="16">
        <v>71476683</v>
      </c>
      <c r="G46" s="16">
        <v>87645278</v>
      </c>
      <c r="H46" s="16">
        <v>63590870</v>
      </c>
      <c r="I46" s="16">
        <v>73385408</v>
      </c>
      <c r="J46" s="16">
        <v>69951667</v>
      </c>
      <c r="K46" s="16"/>
      <c r="L46" s="16"/>
      <c r="M46" s="5"/>
    </row>
    <row r="47" spans="1:13">
      <c r="A47" s="3" t="s">
        <v>44</v>
      </c>
      <c r="B47" s="16">
        <v>6079439</v>
      </c>
      <c r="C47" s="16">
        <v>25155733</v>
      </c>
      <c r="D47" s="16">
        <v>26767762</v>
      </c>
      <c r="E47" s="16">
        <v>24485726</v>
      </c>
      <c r="F47" s="16">
        <v>33286591</v>
      </c>
      <c r="G47" s="16">
        <v>39224816</v>
      </c>
      <c r="H47" s="16">
        <v>31767199</v>
      </c>
      <c r="I47" s="16">
        <v>32815970</v>
      </c>
      <c r="J47" s="16">
        <v>33610178</v>
      </c>
      <c r="K47" s="16"/>
      <c r="L47" s="16"/>
      <c r="M47" s="5"/>
    </row>
    <row r="48" spans="1:13">
      <c r="A48" s="3" t="s">
        <v>45</v>
      </c>
      <c r="B48" s="16">
        <v>9497913</v>
      </c>
      <c r="C48" s="16">
        <v>8935870</v>
      </c>
      <c r="D48" s="16">
        <v>9330779</v>
      </c>
      <c r="E48" s="16">
        <v>10511093</v>
      </c>
      <c r="F48" s="16">
        <v>14375826</v>
      </c>
      <c r="G48" s="16">
        <v>16660952</v>
      </c>
      <c r="H48" s="16">
        <v>15234218</v>
      </c>
      <c r="I48" s="16">
        <v>17145653</v>
      </c>
      <c r="J48" s="16">
        <v>16877977</v>
      </c>
      <c r="K48" s="16"/>
      <c r="L48" s="16"/>
      <c r="M48" s="5"/>
    </row>
    <row r="49" spans="1:13">
      <c r="A49" s="3" t="s">
        <v>46</v>
      </c>
      <c r="B49" s="16">
        <v>9497913</v>
      </c>
      <c r="C49" s="16">
        <v>14122918</v>
      </c>
      <c r="D49" s="16">
        <v>14656738</v>
      </c>
      <c r="E49" s="16">
        <v>12989487</v>
      </c>
      <c r="F49" s="16">
        <v>19924927</v>
      </c>
      <c r="G49" s="16">
        <v>25838192</v>
      </c>
      <c r="H49" s="16">
        <v>23386902</v>
      </c>
      <c r="I49" s="16">
        <v>28282263</v>
      </c>
      <c r="J49" s="16">
        <v>25853578</v>
      </c>
      <c r="K49" s="16"/>
      <c r="L49" s="16"/>
      <c r="M49" s="5"/>
    </row>
    <row r="50" spans="1:13">
      <c r="A50" s="3" t="s">
        <v>47</v>
      </c>
      <c r="B50" s="16">
        <v>490608</v>
      </c>
      <c r="C50" s="16">
        <v>334678</v>
      </c>
      <c r="D50" s="16">
        <v>477135</v>
      </c>
      <c r="E50" s="16">
        <v>347216</v>
      </c>
      <c r="F50" s="16">
        <v>406501</v>
      </c>
      <c r="G50" s="16">
        <v>321916</v>
      </c>
      <c r="H50" s="16">
        <v>198600</v>
      </c>
      <c r="I50" s="16">
        <v>311818</v>
      </c>
      <c r="J50" s="16">
        <v>916642</v>
      </c>
      <c r="K50" s="16"/>
      <c r="L50" s="16"/>
      <c r="M50" s="5"/>
    </row>
    <row r="51" spans="1:13">
      <c r="A51" s="3" t="s">
        <v>48</v>
      </c>
      <c r="B51" s="16">
        <v>2308225</v>
      </c>
      <c r="C51" s="16">
        <v>2309130</v>
      </c>
      <c r="D51" s="16">
        <v>3363139</v>
      </c>
      <c r="E51" s="16">
        <v>3557244</v>
      </c>
      <c r="F51" s="16">
        <v>4072890</v>
      </c>
      <c r="G51" s="16">
        <v>3583408</v>
      </c>
      <c r="H51" s="16">
        <v>3623473</v>
      </c>
      <c r="I51" s="16">
        <v>2635792</v>
      </c>
      <c r="J51" s="16">
        <v>5251058</v>
      </c>
      <c r="K51" s="16"/>
      <c r="L51" s="16"/>
      <c r="M51" s="5"/>
    </row>
    <row r="52" spans="1:13">
      <c r="A52" s="3" t="s">
        <v>49</v>
      </c>
      <c r="B52" s="16">
        <v>13047228</v>
      </c>
      <c r="C52" s="16">
        <v>14593897</v>
      </c>
      <c r="D52" s="16">
        <v>16839199</v>
      </c>
      <c r="E52" s="16">
        <v>18629689</v>
      </c>
      <c r="F52" s="16">
        <v>20399156</v>
      </c>
      <c r="G52" s="16">
        <v>13505403</v>
      </c>
      <c r="H52" s="16">
        <v>10933361</v>
      </c>
      <c r="I52" s="16">
        <v>12689129</v>
      </c>
      <c r="J52" s="16">
        <v>16588088</v>
      </c>
      <c r="K52" s="16"/>
      <c r="L52" s="16"/>
      <c r="M52" s="5"/>
    </row>
    <row r="53" spans="1:13">
      <c r="A53" s="3" t="s">
        <v>50</v>
      </c>
      <c r="B53" s="16">
        <v>3623782</v>
      </c>
      <c r="C53" s="16">
        <v>3886888</v>
      </c>
      <c r="D53" s="16">
        <v>4607696</v>
      </c>
      <c r="E53" s="16">
        <v>5146423</v>
      </c>
      <c r="F53" s="16">
        <v>6542186</v>
      </c>
      <c r="G53" s="16">
        <v>8145469</v>
      </c>
      <c r="H53" s="16">
        <v>5849393</v>
      </c>
      <c r="I53" s="16">
        <v>11208615</v>
      </c>
      <c r="J53" s="16">
        <v>6770730</v>
      </c>
      <c r="K53" s="16"/>
      <c r="L53" s="16"/>
      <c r="M53" s="5"/>
    </row>
    <row r="54" spans="1:13">
      <c r="A54" s="3" t="s">
        <v>51</v>
      </c>
      <c r="B54" s="16">
        <v>27137522</v>
      </c>
      <c r="C54" s="16">
        <v>36645057</v>
      </c>
      <c r="D54" s="16">
        <v>39003428</v>
      </c>
      <c r="E54" s="16">
        <v>51691006</v>
      </c>
      <c r="F54" s="16">
        <v>65588801</v>
      </c>
      <c r="G54" s="16">
        <v>74652412</v>
      </c>
      <c r="H54" s="16">
        <v>69953748</v>
      </c>
      <c r="I54" s="16">
        <v>82595728</v>
      </c>
      <c r="J54" s="16">
        <v>89455737</v>
      </c>
      <c r="K54" s="16"/>
      <c r="L54" s="16"/>
      <c r="M54" s="5"/>
    </row>
    <row r="55" spans="1:13">
      <c r="A55" s="3" t="s">
        <v>52</v>
      </c>
      <c r="B55" s="16">
        <v>733616</v>
      </c>
      <c r="C55" s="16">
        <v>739180</v>
      </c>
      <c r="D55" s="16">
        <v>104409</v>
      </c>
      <c r="E55" s="16">
        <v>1152143</v>
      </c>
      <c r="F55" s="16">
        <v>1498057</v>
      </c>
      <c r="G55" s="16">
        <v>1926887</v>
      </c>
      <c r="H55" s="16">
        <v>1858116</v>
      </c>
      <c r="I55" s="16">
        <v>1552434</v>
      </c>
      <c r="J55" s="16">
        <v>1710578</v>
      </c>
      <c r="K55" s="16"/>
      <c r="L55" s="16"/>
      <c r="M55" s="5"/>
    </row>
    <row r="56" spans="1:13">
      <c r="A56" s="3" t="s">
        <v>53</v>
      </c>
      <c r="B56" s="16">
        <v>3450875</v>
      </c>
      <c r="C56" s="16">
        <v>4042229</v>
      </c>
      <c r="D56" s="16">
        <v>4111303</v>
      </c>
      <c r="E56" s="16">
        <v>4826106</v>
      </c>
      <c r="F56" s="16">
        <v>6507329</v>
      </c>
      <c r="G56" s="16">
        <v>6512708</v>
      </c>
      <c r="H56" s="16">
        <v>5377345</v>
      </c>
      <c r="I56" s="16">
        <v>4656580</v>
      </c>
      <c r="J56" s="16">
        <v>4735578</v>
      </c>
      <c r="K56" s="16"/>
      <c r="L56" s="16"/>
      <c r="M56" s="5"/>
    </row>
    <row r="57" spans="1:13">
      <c r="A57" s="3" t="s">
        <v>54</v>
      </c>
      <c r="B57" s="16" t="e">
        <v>#N/A</v>
      </c>
      <c r="C57" s="16" t="e">
        <v>#N/A</v>
      </c>
      <c r="D57" s="16" t="e">
        <v>#N/A</v>
      </c>
      <c r="E57" s="16">
        <v>5218035</v>
      </c>
      <c r="F57" s="16">
        <v>32288339</v>
      </c>
      <c r="G57" s="16">
        <v>40275298</v>
      </c>
      <c r="H57" s="16">
        <v>52929885</v>
      </c>
      <c r="I57" s="16">
        <v>43122411</v>
      </c>
      <c r="J57" s="16">
        <v>47315399</v>
      </c>
      <c r="K57" s="16"/>
      <c r="L57" s="16"/>
      <c r="M57" s="5"/>
    </row>
    <row r="58" spans="1:13" ht="30">
      <c r="A58" s="3" t="s">
        <v>55</v>
      </c>
      <c r="B58" s="16">
        <v>23954430</v>
      </c>
      <c r="C58" s="16">
        <v>31968525</v>
      </c>
      <c r="D58" s="16">
        <v>37741212</v>
      </c>
      <c r="E58" s="16">
        <v>33636894</v>
      </c>
      <c r="F58" s="16">
        <v>8859767</v>
      </c>
      <c r="G58" s="16">
        <v>9170255</v>
      </c>
      <c r="H58" s="16">
        <v>10866962</v>
      </c>
      <c r="I58" s="16">
        <v>9881671</v>
      </c>
      <c r="J58" s="16">
        <v>10336104</v>
      </c>
      <c r="K58" s="16"/>
      <c r="L58" s="16"/>
      <c r="M58" s="5"/>
    </row>
    <row r="59" spans="1:13">
      <c r="A59" s="3" t="s">
        <v>56</v>
      </c>
      <c r="B59" s="16">
        <v>52337</v>
      </c>
      <c r="C59" s="16">
        <v>132235</v>
      </c>
      <c r="D59" s="16">
        <v>232431</v>
      </c>
      <c r="E59" s="16">
        <v>187259</v>
      </c>
      <c r="F59" s="16">
        <v>116948</v>
      </c>
      <c r="G59" s="16">
        <v>115664</v>
      </c>
      <c r="H59" s="16">
        <v>184221</v>
      </c>
      <c r="I59" s="16">
        <v>129822</v>
      </c>
      <c r="J59" s="16">
        <v>98713</v>
      </c>
      <c r="K59" s="16"/>
      <c r="L59" s="16"/>
      <c r="M59" s="5"/>
    </row>
    <row r="60" spans="1:13">
      <c r="A60" s="3" t="s">
        <v>57</v>
      </c>
      <c r="B60" s="16">
        <v>373808</v>
      </c>
      <c r="C60" s="16">
        <v>314321</v>
      </c>
      <c r="D60" s="16">
        <v>404454</v>
      </c>
      <c r="E60" s="16">
        <v>158240</v>
      </c>
      <c r="F60" s="16">
        <v>1501688</v>
      </c>
      <c r="G60" s="16">
        <v>1744349</v>
      </c>
      <c r="H60" s="16">
        <v>1243306</v>
      </c>
      <c r="I60" s="16">
        <v>2076926</v>
      </c>
      <c r="J60" s="16">
        <v>2123663</v>
      </c>
      <c r="K60" s="16"/>
      <c r="L60" s="16"/>
      <c r="M60" s="5"/>
    </row>
    <row r="61" spans="1:13">
      <c r="A61" s="3" t="s">
        <v>58</v>
      </c>
      <c r="B61" s="16">
        <v>4423000</v>
      </c>
      <c r="C61" s="16">
        <v>4064000</v>
      </c>
      <c r="D61" s="16">
        <v>4130000</v>
      </c>
      <c r="E61" s="16">
        <v>5067000</v>
      </c>
      <c r="F61" s="16">
        <v>7425000</v>
      </c>
      <c r="G61" s="16">
        <v>6190000</v>
      </c>
      <c r="H61" s="16">
        <v>5166000</v>
      </c>
      <c r="I61" s="16">
        <v>5821000</v>
      </c>
      <c r="J61" s="16">
        <v>6220272</v>
      </c>
      <c r="K61" s="16"/>
      <c r="L61" s="16"/>
      <c r="M61" s="5"/>
    </row>
    <row r="62" spans="1:13">
      <c r="A62" s="3" t="s">
        <v>59</v>
      </c>
      <c r="B62" s="16">
        <v>14409000</v>
      </c>
      <c r="C62" s="16">
        <v>14415000</v>
      </c>
      <c r="D62" s="16">
        <v>20506000</v>
      </c>
      <c r="E62" s="16">
        <v>24361000</v>
      </c>
      <c r="F62" s="16">
        <v>30755000</v>
      </c>
      <c r="G62" s="16">
        <v>24774000</v>
      </c>
      <c r="H62" s="16">
        <v>21643000</v>
      </c>
      <c r="I62" s="16">
        <v>25031000</v>
      </c>
      <c r="J62" s="16">
        <v>29605000</v>
      </c>
      <c r="K62" s="16"/>
      <c r="L62" s="16"/>
      <c r="M62" s="5"/>
    </row>
    <row r="63" spans="1:13">
      <c r="A63" s="3" t="s">
        <v>60</v>
      </c>
      <c r="B63" s="16">
        <v>8372000</v>
      </c>
      <c r="C63" s="16">
        <v>6803000</v>
      </c>
      <c r="D63" s="16">
        <v>8978000</v>
      </c>
      <c r="E63" s="16">
        <v>9761000</v>
      </c>
      <c r="F63" s="16">
        <v>15886000</v>
      </c>
      <c r="G63" s="16">
        <v>12320000</v>
      </c>
      <c r="H63" s="16">
        <v>11278000</v>
      </c>
      <c r="I63" s="16">
        <v>12501000</v>
      </c>
      <c r="J63" s="16">
        <v>12784131</v>
      </c>
      <c r="K63" s="16"/>
      <c r="L63" s="16"/>
      <c r="M63" s="5"/>
    </row>
    <row r="64" spans="1:13">
      <c r="A64" s="3" t="s">
        <v>61</v>
      </c>
      <c r="B64" s="16">
        <v>4008000</v>
      </c>
      <c r="C64" s="16">
        <v>3800000</v>
      </c>
      <c r="D64" s="16">
        <v>5103000</v>
      </c>
      <c r="E64" s="16">
        <v>6780000</v>
      </c>
      <c r="F64" s="16">
        <v>12429000</v>
      </c>
      <c r="G64" s="16">
        <v>10548000</v>
      </c>
      <c r="H64" s="16">
        <v>8468000</v>
      </c>
      <c r="I64" s="16">
        <v>10185000</v>
      </c>
      <c r="J64" s="16">
        <v>11295000</v>
      </c>
      <c r="K64" s="16"/>
      <c r="L64" s="16"/>
      <c r="M64" s="5"/>
    </row>
    <row r="65" spans="1:13">
      <c r="A65" s="3" t="s">
        <v>62</v>
      </c>
      <c r="B65" s="16">
        <v>38898000</v>
      </c>
      <c r="C65" s="16">
        <v>37936000</v>
      </c>
      <c r="D65" s="16">
        <v>44044000</v>
      </c>
      <c r="E65" s="16">
        <v>50232000</v>
      </c>
      <c r="F65" s="16">
        <v>68971000</v>
      </c>
      <c r="G65" s="16">
        <v>60158000</v>
      </c>
      <c r="H65" s="16">
        <v>54878000</v>
      </c>
      <c r="I65" s="16">
        <v>61608000</v>
      </c>
      <c r="J65" s="16">
        <v>62193000</v>
      </c>
      <c r="K65" s="16"/>
      <c r="L65" s="16"/>
      <c r="M65" s="5"/>
    </row>
    <row r="66" spans="1:13">
      <c r="A66" s="3" t="s">
        <v>63</v>
      </c>
      <c r="B66" s="16">
        <v>3191000</v>
      </c>
      <c r="C66" s="16">
        <v>2285000</v>
      </c>
      <c r="D66" s="16">
        <v>3385000</v>
      </c>
      <c r="E66" s="16">
        <v>5155000</v>
      </c>
      <c r="F66" s="16">
        <v>7679000</v>
      </c>
      <c r="G66" s="16">
        <v>5748000</v>
      </c>
      <c r="H66" s="16">
        <v>5401000</v>
      </c>
      <c r="I66" s="16">
        <v>5732000</v>
      </c>
      <c r="J66" s="16">
        <v>6043000</v>
      </c>
      <c r="K66" s="16"/>
      <c r="L66" s="16"/>
      <c r="M66" s="5"/>
    </row>
    <row r="67" spans="1:13">
      <c r="A67" s="3" t="s">
        <v>64</v>
      </c>
      <c r="B67" s="16">
        <v>40691000</v>
      </c>
      <c r="C67" s="16">
        <v>39089000</v>
      </c>
      <c r="D67" s="16">
        <v>44016000</v>
      </c>
      <c r="E67" s="16">
        <v>50899000</v>
      </c>
      <c r="F67" s="16">
        <v>68860000</v>
      </c>
      <c r="G67" s="16">
        <v>57756000</v>
      </c>
      <c r="H67" s="16">
        <v>53779000</v>
      </c>
      <c r="I67" s="16">
        <v>63896000</v>
      </c>
      <c r="J67" s="16">
        <v>64302000</v>
      </c>
      <c r="K67" s="16"/>
      <c r="L67" s="16"/>
      <c r="M67" s="5"/>
    </row>
    <row r="68" spans="1:13">
      <c r="A68" s="3" t="s">
        <v>65</v>
      </c>
      <c r="B68" s="16">
        <v>1416132</v>
      </c>
      <c r="C68" s="16">
        <v>2218848</v>
      </c>
      <c r="D68" s="16">
        <v>2817842</v>
      </c>
      <c r="E68" s="16">
        <v>3250808</v>
      </c>
      <c r="F68" s="16">
        <v>4901807</v>
      </c>
      <c r="G68" s="16">
        <v>10657600</v>
      </c>
      <c r="H68" s="16">
        <v>8648101</v>
      </c>
      <c r="I68" s="16">
        <v>7828584</v>
      </c>
      <c r="J68" s="16">
        <v>12246768</v>
      </c>
      <c r="K68" s="16"/>
      <c r="L68" s="16"/>
      <c r="M68" s="5"/>
    </row>
    <row r="69" spans="1:13">
      <c r="A69" s="3" t="s">
        <v>66</v>
      </c>
      <c r="B69" s="16" t="e">
        <v>#N/A</v>
      </c>
      <c r="C69" s="16">
        <v>1511779</v>
      </c>
      <c r="D69" s="16">
        <v>1106590</v>
      </c>
      <c r="E69" s="16">
        <v>924925</v>
      </c>
      <c r="F69" s="16">
        <v>1205859</v>
      </c>
      <c r="G69" s="16">
        <v>1470679</v>
      </c>
      <c r="H69" s="16">
        <v>1389639</v>
      </c>
      <c r="I69" s="16">
        <v>1584248</v>
      </c>
      <c r="J69" s="16">
        <v>1587958</v>
      </c>
      <c r="K69" s="16"/>
      <c r="L69" s="16"/>
      <c r="M69" s="5"/>
    </row>
    <row r="70" spans="1:13">
      <c r="A70" s="3" t="s">
        <v>67</v>
      </c>
      <c r="B70" s="16" t="e">
        <v>#N/A</v>
      </c>
      <c r="C70" s="16">
        <v>2392512</v>
      </c>
      <c r="D70" s="16">
        <v>2051340</v>
      </c>
      <c r="E70" s="16">
        <v>3537714</v>
      </c>
      <c r="F70" s="16">
        <v>4276550</v>
      </c>
      <c r="G70" s="16">
        <v>4607421</v>
      </c>
      <c r="H70" s="16">
        <v>5012732</v>
      </c>
      <c r="I70" s="16">
        <v>5817009</v>
      </c>
      <c r="J70" s="16">
        <v>5404553</v>
      </c>
      <c r="K70" s="16"/>
      <c r="L70" s="16"/>
      <c r="M70" s="5"/>
    </row>
    <row r="71" spans="1:13">
      <c r="A71" s="3" t="s">
        <v>68</v>
      </c>
      <c r="B71" s="16">
        <v>21828489</v>
      </c>
      <c r="C71" s="16">
        <v>22421656</v>
      </c>
      <c r="D71" s="16">
        <v>28559558</v>
      </c>
      <c r="E71" s="16">
        <v>30709848</v>
      </c>
      <c r="F71" s="16">
        <v>46253522</v>
      </c>
      <c r="G71" s="16">
        <v>48958607</v>
      </c>
      <c r="H71" s="16">
        <v>47192995</v>
      </c>
      <c r="I71" s="16">
        <v>48654738</v>
      </c>
      <c r="J71" s="16">
        <v>55279752</v>
      </c>
      <c r="K71" s="16"/>
      <c r="L71" s="16"/>
      <c r="M71" s="5"/>
    </row>
    <row r="72" spans="1:13">
      <c r="A72" s="3" t="s">
        <v>69</v>
      </c>
      <c r="B72" s="16">
        <v>2840781</v>
      </c>
      <c r="C72" s="16">
        <v>2576646</v>
      </c>
      <c r="D72" s="16">
        <v>3457363</v>
      </c>
      <c r="E72" s="16">
        <v>1483598</v>
      </c>
      <c r="F72" s="16">
        <v>6421921</v>
      </c>
      <c r="G72" s="16">
        <v>6484719</v>
      </c>
      <c r="H72" s="16">
        <v>7968717</v>
      </c>
      <c r="I72" s="16">
        <v>7607640</v>
      </c>
      <c r="J72" s="16">
        <v>9566178</v>
      </c>
      <c r="K72" s="16"/>
      <c r="L72" s="16"/>
      <c r="M72" s="5"/>
    </row>
    <row r="73" spans="1:13">
      <c r="A73" s="3" t="s">
        <v>70</v>
      </c>
      <c r="B73" s="16">
        <v>1541774</v>
      </c>
      <c r="C73" s="16">
        <v>1833916</v>
      </c>
      <c r="D73" s="16">
        <v>1808840</v>
      </c>
      <c r="E73" s="16">
        <v>3258868</v>
      </c>
      <c r="F73" s="16">
        <v>6555521</v>
      </c>
      <c r="G73" s="16">
        <v>6272220</v>
      </c>
      <c r="H73" s="16">
        <v>5477730</v>
      </c>
      <c r="I73" s="16">
        <v>5629061</v>
      </c>
      <c r="J73" s="16">
        <v>5446721</v>
      </c>
      <c r="K73" s="16"/>
      <c r="L73" s="16"/>
      <c r="M73" s="5"/>
    </row>
    <row r="74" spans="1:13">
      <c r="A74" s="3" t="s">
        <v>71</v>
      </c>
      <c r="B74" s="16">
        <v>1415983</v>
      </c>
      <c r="C74" s="16">
        <v>1301790</v>
      </c>
      <c r="D74" s="16">
        <v>828526</v>
      </c>
      <c r="E74" s="16">
        <v>1349882</v>
      </c>
      <c r="F74" s="16">
        <v>3418004</v>
      </c>
      <c r="G74" s="16">
        <v>3015038</v>
      </c>
      <c r="H74" s="16">
        <v>2250009</v>
      </c>
      <c r="I74" s="16">
        <v>3033663</v>
      </c>
      <c r="J74" s="16">
        <v>2748365</v>
      </c>
      <c r="K74" s="16"/>
      <c r="L74" s="16"/>
      <c r="M74" s="5"/>
    </row>
    <row r="75" spans="1:13">
      <c r="A75" s="3" t="s">
        <v>72</v>
      </c>
      <c r="B75" s="16">
        <v>2401497</v>
      </c>
      <c r="C75" s="16">
        <v>1736914</v>
      </c>
      <c r="D75" s="16">
        <v>1360872</v>
      </c>
      <c r="E75" s="16">
        <v>1488215</v>
      </c>
      <c r="F75" s="16">
        <v>3989788</v>
      </c>
      <c r="G75" s="16">
        <v>3702060</v>
      </c>
      <c r="H75" s="16">
        <v>3791336</v>
      </c>
      <c r="I75" s="16">
        <v>4310896</v>
      </c>
      <c r="J75" s="16">
        <v>4515230</v>
      </c>
      <c r="K75" s="16"/>
      <c r="L75" s="16"/>
      <c r="M75" s="5"/>
    </row>
    <row r="76" spans="1:13">
      <c r="A76" s="3" t="s">
        <v>73</v>
      </c>
      <c r="B76" s="16">
        <v>243245</v>
      </c>
      <c r="C76" s="16">
        <v>581386</v>
      </c>
      <c r="D76" s="16">
        <v>568388</v>
      </c>
      <c r="E76" s="16">
        <v>1256645</v>
      </c>
      <c r="F76" s="16">
        <v>941468</v>
      </c>
      <c r="G76" s="16">
        <v>1061722</v>
      </c>
      <c r="H76" s="16">
        <v>1283615</v>
      </c>
      <c r="I76" s="16">
        <v>1475656</v>
      </c>
      <c r="J76" s="16">
        <v>1453997</v>
      </c>
      <c r="K76" s="16"/>
      <c r="L76" s="16"/>
      <c r="M76" s="5"/>
    </row>
    <row r="77" spans="1:13">
      <c r="A77" s="3" t="s">
        <v>74</v>
      </c>
      <c r="B77" s="16" t="e">
        <v>#N/A</v>
      </c>
      <c r="C77" s="16" t="e">
        <v>#N/A</v>
      </c>
      <c r="D77" s="16" t="e">
        <v>#N/A</v>
      </c>
      <c r="E77" s="16" t="e">
        <v>#N/A</v>
      </c>
      <c r="F77" s="16" t="e">
        <v>#N/A</v>
      </c>
      <c r="G77" s="16" t="e">
        <v>#N/A</v>
      </c>
      <c r="H77" s="16" t="e">
        <v>#N/A</v>
      </c>
      <c r="I77" s="16" t="e">
        <v>#N/A</v>
      </c>
      <c r="J77" s="16">
        <v>549621</v>
      </c>
      <c r="K77" s="16"/>
      <c r="L77" s="16"/>
      <c r="M77" s="5"/>
    </row>
    <row r="78" spans="1:13">
      <c r="A78" s="3" t="s">
        <v>75</v>
      </c>
      <c r="B78" s="16">
        <v>7264530</v>
      </c>
      <c r="C78" s="16">
        <v>6954306</v>
      </c>
      <c r="D78" s="16">
        <v>8275220</v>
      </c>
      <c r="E78" s="16">
        <v>10127949</v>
      </c>
      <c r="F78" s="16">
        <v>10340996</v>
      </c>
      <c r="G78" s="16">
        <v>11744072</v>
      </c>
      <c r="H78" s="16">
        <v>11613107</v>
      </c>
      <c r="I78" s="16">
        <v>10760738</v>
      </c>
      <c r="J78" s="16">
        <v>10374247</v>
      </c>
      <c r="K78" s="16"/>
      <c r="L78" s="16"/>
      <c r="M78" s="5"/>
    </row>
    <row r="79" spans="1:13">
      <c r="A79" s="3" t="s">
        <v>76</v>
      </c>
      <c r="B79" s="16">
        <v>5627604</v>
      </c>
      <c r="C79" s="16">
        <v>7722413</v>
      </c>
      <c r="D79" s="16">
        <v>6675224</v>
      </c>
      <c r="E79" s="16">
        <v>8713606</v>
      </c>
      <c r="F79" s="16">
        <v>11006992</v>
      </c>
      <c r="G79" s="16">
        <v>12238222</v>
      </c>
      <c r="H79" s="16">
        <v>12399068</v>
      </c>
      <c r="I79" s="16">
        <v>14228953</v>
      </c>
      <c r="J79" s="16">
        <v>15493053</v>
      </c>
      <c r="K79" s="16"/>
      <c r="L79" s="16"/>
      <c r="M79" s="5"/>
    </row>
    <row r="80" spans="1:13">
      <c r="A80" s="3" t="s">
        <v>77</v>
      </c>
      <c r="B80" s="16">
        <v>109620</v>
      </c>
      <c r="C80" s="16">
        <v>117364</v>
      </c>
      <c r="D80" s="16">
        <v>309913</v>
      </c>
      <c r="E80" s="16">
        <v>270911</v>
      </c>
      <c r="F80" s="16">
        <v>294563</v>
      </c>
      <c r="G80" s="16">
        <v>291755</v>
      </c>
      <c r="H80" s="16">
        <v>529624</v>
      </c>
      <c r="I80" s="16">
        <v>215481</v>
      </c>
      <c r="J80" s="16">
        <v>213282</v>
      </c>
      <c r="K80" s="16"/>
      <c r="L80" s="16"/>
      <c r="M80" s="5"/>
    </row>
    <row r="81" spans="1:13">
      <c r="A81" s="3" t="s">
        <v>78</v>
      </c>
      <c r="B81" s="16">
        <v>1504564</v>
      </c>
      <c r="C81" s="16">
        <v>2194740</v>
      </c>
      <c r="D81" s="16">
        <v>2724310</v>
      </c>
      <c r="E81" s="16">
        <v>3573757</v>
      </c>
      <c r="F81" s="16">
        <v>4594326</v>
      </c>
      <c r="G81" s="16">
        <v>3543511</v>
      </c>
      <c r="H81" s="16">
        <v>4623737</v>
      </c>
      <c r="I81" s="16">
        <v>2749466</v>
      </c>
      <c r="J81" s="16">
        <v>2350855</v>
      </c>
      <c r="K81" s="16"/>
      <c r="L81" s="16"/>
      <c r="M81" s="5"/>
    </row>
    <row r="82" spans="1:13">
      <c r="A82" s="3" t="s">
        <v>79</v>
      </c>
      <c r="B82" s="16">
        <v>9579490</v>
      </c>
      <c r="C82" s="16">
        <v>6983685</v>
      </c>
      <c r="D82" s="16">
        <v>18239684</v>
      </c>
      <c r="E82" s="16">
        <v>20954870</v>
      </c>
      <c r="F82" s="16">
        <v>25640990</v>
      </c>
      <c r="G82" s="16">
        <v>32057173</v>
      </c>
      <c r="H82" s="16">
        <v>22452677</v>
      </c>
      <c r="I82" s="16">
        <v>28305738</v>
      </c>
      <c r="J82" s="16">
        <v>27308428</v>
      </c>
      <c r="K82" s="16"/>
      <c r="L82" s="16"/>
      <c r="M82" s="5"/>
    </row>
    <row r="83" spans="1:13">
      <c r="A83" s="3" t="s">
        <v>80</v>
      </c>
      <c r="B83" s="16" t="e">
        <v>#N/A</v>
      </c>
      <c r="C83" s="16" t="e">
        <v>#N/A</v>
      </c>
      <c r="D83" s="16" t="e">
        <v>#N/A</v>
      </c>
      <c r="E83" s="16" t="e">
        <v>#N/A</v>
      </c>
      <c r="F83" s="16" t="e">
        <v>#N/A</v>
      </c>
      <c r="G83" s="16" t="e">
        <v>#N/A</v>
      </c>
      <c r="H83" s="16" t="e">
        <v>#N/A</v>
      </c>
      <c r="I83" s="16" t="e">
        <v>#N/A</v>
      </c>
      <c r="J83" s="16">
        <v>1862402</v>
      </c>
      <c r="K83" s="16"/>
      <c r="L83" s="16"/>
      <c r="M83" s="5"/>
    </row>
    <row r="84" spans="1:13">
      <c r="A84" s="3" t="s">
        <v>81</v>
      </c>
      <c r="B84" s="16">
        <v>1038630</v>
      </c>
      <c r="C84" s="16">
        <v>604487</v>
      </c>
      <c r="D84" s="16">
        <v>1957544</v>
      </c>
      <c r="E84" s="16">
        <v>4258805</v>
      </c>
      <c r="F84" s="16">
        <v>4663254</v>
      </c>
      <c r="G84" s="16">
        <v>5723201</v>
      </c>
      <c r="H84" s="16">
        <v>4576750</v>
      </c>
      <c r="I84" s="16">
        <v>5800890</v>
      </c>
      <c r="J84" s="16">
        <v>6674380</v>
      </c>
      <c r="K84" s="16"/>
      <c r="L84" s="16"/>
      <c r="M84" s="5"/>
    </row>
    <row r="85" spans="1:13">
      <c r="A85" s="3" t="s">
        <v>82</v>
      </c>
      <c r="B85" s="16">
        <v>3446817</v>
      </c>
      <c r="C85" s="16">
        <v>4076675</v>
      </c>
      <c r="D85" s="16">
        <v>5727657</v>
      </c>
      <c r="E85" s="16">
        <v>5029088</v>
      </c>
      <c r="F85" s="16">
        <v>5745011</v>
      </c>
      <c r="G85" s="16">
        <v>5701930</v>
      </c>
      <c r="H85" s="16">
        <v>5845539</v>
      </c>
      <c r="I85" s="16">
        <v>6360596</v>
      </c>
      <c r="J85" s="16">
        <v>6414754</v>
      </c>
      <c r="K85" s="16"/>
      <c r="L85" s="16"/>
      <c r="M85" s="5"/>
    </row>
    <row r="86" spans="1:13">
      <c r="A86" s="3" t="s">
        <v>83</v>
      </c>
      <c r="B86" s="16">
        <v>5280444</v>
      </c>
      <c r="C86" s="16">
        <v>6263990</v>
      </c>
      <c r="D86" s="16">
        <v>4890170</v>
      </c>
      <c r="E86" s="16">
        <v>6165796</v>
      </c>
      <c r="F86" s="16">
        <v>8642363</v>
      </c>
      <c r="G86" s="16">
        <v>9383629</v>
      </c>
      <c r="H86" s="16">
        <v>9523034</v>
      </c>
      <c r="I86" s="16">
        <v>10648097</v>
      </c>
      <c r="J86" s="16">
        <v>11009944</v>
      </c>
      <c r="K86" s="16"/>
      <c r="L86" s="16"/>
      <c r="M86" s="5"/>
    </row>
    <row r="87" spans="1:13">
      <c r="A87" s="3" t="s">
        <v>84</v>
      </c>
      <c r="B87" s="16">
        <v>173054</v>
      </c>
      <c r="C87" s="16">
        <v>296304</v>
      </c>
      <c r="D87" s="16">
        <v>608015</v>
      </c>
      <c r="E87" s="16">
        <v>193118</v>
      </c>
      <c r="F87" s="16">
        <v>219065</v>
      </c>
      <c r="G87" s="16">
        <v>398862</v>
      </c>
      <c r="H87" s="16">
        <v>277237</v>
      </c>
      <c r="I87" s="16">
        <v>335392</v>
      </c>
      <c r="J87" s="16">
        <v>338568</v>
      </c>
      <c r="K87" s="16"/>
      <c r="L87" s="16"/>
      <c r="M87" s="5"/>
    </row>
    <row r="88" spans="1:13">
      <c r="A88" s="3" t="s">
        <v>85</v>
      </c>
      <c r="B88" s="16">
        <v>164154</v>
      </c>
      <c r="C88" s="16">
        <v>181285</v>
      </c>
      <c r="D88" s="16">
        <v>281409</v>
      </c>
      <c r="E88" s="16">
        <v>790735</v>
      </c>
      <c r="F88" s="16">
        <v>1519844</v>
      </c>
      <c r="G88" s="16">
        <v>1775957</v>
      </c>
      <c r="H88" s="16">
        <v>1889511</v>
      </c>
      <c r="I88" s="16">
        <v>2005290</v>
      </c>
      <c r="J88" s="16">
        <v>2438959</v>
      </c>
      <c r="K88" s="16"/>
      <c r="L88" s="16"/>
      <c r="M88" s="5"/>
    </row>
    <row r="89" spans="1:13">
      <c r="A89" s="3" t="s">
        <v>86</v>
      </c>
      <c r="B89" s="16">
        <v>2263840</v>
      </c>
      <c r="C89" s="16">
        <v>2743221</v>
      </c>
      <c r="D89" s="16">
        <v>3794357</v>
      </c>
      <c r="E89" s="16">
        <v>3003886</v>
      </c>
      <c r="F89" s="16">
        <v>2931808</v>
      </c>
      <c r="G89" s="16">
        <v>3737466</v>
      </c>
      <c r="H89" s="16">
        <v>887428</v>
      </c>
      <c r="I89" s="16">
        <v>943522</v>
      </c>
      <c r="J89" s="16">
        <v>2307080</v>
      </c>
      <c r="K89" s="16"/>
      <c r="L89" s="16"/>
      <c r="M89" s="5"/>
    </row>
    <row r="91" spans="1:13">
      <c r="A91" s="3"/>
      <c r="B91" s="16"/>
      <c r="C91" s="16"/>
      <c r="D91" s="16"/>
      <c r="E91" s="16"/>
      <c r="F91" s="16"/>
      <c r="G91" s="16"/>
      <c r="H91" s="16"/>
      <c r="I91" s="16"/>
      <c r="J91" s="16"/>
      <c r="K91" s="5"/>
    </row>
    <row r="92" spans="1:13">
      <c r="B92" s="16"/>
      <c r="C92" s="16"/>
      <c r="D92" s="16"/>
      <c r="E92" s="16"/>
      <c r="F92" s="16"/>
      <c r="G92" s="16"/>
      <c r="H92" s="16"/>
      <c r="I92" s="16"/>
      <c r="J92" s="16"/>
    </row>
    <row r="93" spans="1:13">
      <c r="B93" s="16"/>
      <c r="C93" s="16"/>
      <c r="D93" s="16"/>
      <c r="E93" s="16"/>
      <c r="F93" s="16"/>
      <c r="G93" s="16"/>
      <c r="H93" s="16"/>
      <c r="I93" s="16"/>
      <c r="J93" s="16"/>
    </row>
    <row r="94" spans="1:13">
      <c r="B94" s="16" t="s">
        <v>16</v>
      </c>
      <c r="C94" s="16"/>
      <c r="D94" s="16"/>
      <c r="E94" s="16"/>
      <c r="F94" s="16"/>
      <c r="G94" s="16"/>
      <c r="H94" s="16"/>
      <c r="I94" s="16"/>
      <c r="J94" s="16"/>
    </row>
    <row r="95" spans="1:13">
      <c r="A95" s="2" t="s">
        <v>17</v>
      </c>
      <c r="B95" s="16" t="s">
        <v>87</v>
      </c>
      <c r="C95" s="16" t="s">
        <v>88</v>
      </c>
      <c r="D95" s="16" t="s">
        <v>89</v>
      </c>
      <c r="E95" s="16" t="s">
        <v>90</v>
      </c>
      <c r="F95" s="16" t="s">
        <v>91</v>
      </c>
      <c r="G95" s="16" t="s">
        <v>92</v>
      </c>
      <c r="H95" s="16" t="s">
        <v>93</v>
      </c>
      <c r="I95" s="16" t="s">
        <v>94</v>
      </c>
      <c r="J95" s="16" t="s">
        <v>95</v>
      </c>
    </row>
    <row r="96" spans="1:13">
      <c r="A96" s="3" t="s">
        <v>27</v>
      </c>
      <c r="B96" s="16">
        <v>11718441</v>
      </c>
      <c r="C96" s="16">
        <v>7744940</v>
      </c>
      <c r="D96" s="16">
        <v>16304816</v>
      </c>
      <c r="E96" s="16">
        <v>18560671</v>
      </c>
      <c r="F96" s="16">
        <v>15596371</v>
      </c>
      <c r="G96" s="16">
        <v>17860270</v>
      </c>
      <c r="H96" s="16">
        <v>21351803</v>
      </c>
      <c r="I96" s="16">
        <v>27397526</v>
      </c>
      <c r="J96" s="16">
        <v>22310130</v>
      </c>
      <c r="K96" s="16"/>
      <c r="L96" s="16"/>
      <c r="M96" s="5"/>
    </row>
    <row r="97" spans="1:13">
      <c r="A97" s="3" t="s">
        <v>28</v>
      </c>
      <c r="B97" s="16">
        <v>2432059</v>
      </c>
      <c r="C97" s="16">
        <v>1780982</v>
      </c>
      <c r="D97" s="16">
        <v>1828021</v>
      </c>
      <c r="E97" s="16">
        <v>5726690</v>
      </c>
      <c r="F97" s="16">
        <v>928872</v>
      </c>
      <c r="G97" s="16">
        <v>1898091</v>
      </c>
      <c r="H97" s="16">
        <v>1674427</v>
      </c>
      <c r="I97" s="16">
        <v>1219786</v>
      </c>
      <c r="J97" s="16">
        <v>1752928</v>
      </c>
      <c r="K97" s="16"/>
      <c r="L97" s="16"/>
      <c r="M97" s="5"/>
    </row>
    <row r="98" spans="1:13">
      <c r="A98" s="3" t="s">
        <v>29</v>
      </c>
      <c r="B98" s="16">
        <v>12549828</v>
      </c>
      <c r="C98" s="16">
        <v>10792881</v>
      </c>
      <c r="D98" s="16">
        <v>8935858</v>
      </c>
      <c r="E98" s="16">
        <v>14904125</v>
      </c>
      <c r="F98" s="16">
        <v>12864367</v>
      </c>
      <c r="G98" s="16">
        <v>3895493</v>
      </c>
      <c r="H98" s="16">
        <v>3775933</v>
      </c>
      <c r="I98" s="16">
        <v>4637243</v>
      </c>
      <c r="J98" s="16">
        <v>11593530</v>
      </c>
      <c r="K98" s="16"/>
      <c r="L98" s="16"/>
      <c r="M98" s="5"/>
    </row>
    <row r="99" spans="1:13">
      <c r="A99" s="3" t="s">
        <v>30</v>
      </c>
      <c r="B99" s="16">
        <v>8754325</v>
      </c>
      <c r="C99" s="16">
        <v>7777957</v>
      </c>
      <c r="D99" s="16">
        <v>5814857</v>
      </c>
      <c r="E99" s="16">
        <v>10191650</v>
      </c>
      <c r="F99" s="16">
        <v>7005231</v>
      </c>
      <c r="G99" s="16">
        <v>4678866</v>
      </c>
      <c r="H99" s="16">
        <v>692801</v>
      </c>
      <c r="I99" s="16">
        <v>3813128</v>
      </c>
      <c r="J99" s="16">
        <v>6233854</v>
      </c>
      <c r="K99" s="16"/>
      <c r="L99" s="16"/>
      <c r="M99" s="5"/>
    </row>
    <row r="100" spans="1:13">
      <c r="A100" s="3" t="s">
        <v>31</v>
      </c>
      <c r="B100" s="16">
        <v>6708126</v>
      </c>
      <c r="C100" s="16">
        <v>6943889</v>
      </c>
      <c r="D100" s="16">
        <v>7952139</v>
      </c>
      <c r="E100" s="16">
        <v>9795543</v>
      </c>
      <c r="F100" s="16">
        <v>9792679</v>
      </c>
      <c r="G100" s="16">
        <v>10469130</v>
      </c>
      <c r="H100" s="16">
        <v>10411328</v>
      </c>
      <c r="I100" s="16">
        <v>8753102</v>
      </c>
      <c r="J100" s="16">
        <v>12125212</v>
      </c>
      <c r="K100" s="16"/>
      <c r="L100" s="16"/>
      <c r="M100" s="5"/>
    </row>
    <row r="101" spans="1:13">
      <c r="A101" s="3" t="s">
        <v>32</v>
      </c>
      <c r="B101" s="16">
        <v>120492</v>
      </c>
      <c r="C101" s="16">
        <v>562671</v>
      </c>
      <c r="D101" s="16">
        <v>572948</v>
      </c>
      <c r="E101" s="16">
        <v>924115</v>
      </c>
      <c r="F101" s="16">
        <v>622939</v>
      </c>
      <c r="G101" s="16">
        <v>835403</v>
      </c>
      <c r="H101" s="16">
        <v>576958</v>
      </c>
      <c r="I101" s="16">
        <v>828705</v>
      </c>
      <c r="J101" s="16">
        <v>758059</v>
      </c>
      <c r="K101" s="16"/>
      <c r="L101" s="16"/>
      <c r="M101" s="5"/>
    </row>
    <row r="102" spans="1:13">
      <c r="A102" s="3" t="s">
        <v>33</v>
      </c>
      <c r="B102" s="16">
        <v>3101517</v>
      </c>
      <c r="C102" s="16">
        <v>3538253</v>
      </c>
      <c r="D102" s="16">
        <v>3177935</v>
      </c>
      <c r="E102" s="16">
        <v>3941146</v>
      </c>
      <c r="F102" s="16">
        <v>4803933</v>
      </c>
      <c r="G102" s="16">
        <v>4777989</v>
      </c>
      <c r="H102" s="16">
        <v>4838794</v>
      </c>
      <c r="I102" s="16">
        <v>4416896</v>
      </c>
      <c r="J102" s="16">
        <v>4777029</v>
      </c>
      <c r="K102" s="16"/>
      <c r="L102" s="16"/>
      <c r="M102" s="5"/>
    </row>
    <row r="103" spans="1:13">
      <c r="A103" s="3" t="s">
        <v>34</v>
      </c>
      <c r="B103" s="16">
        <v>764507</v>
      </c>
      <c r="C103" s="16">
        <v>662855</v>
      </c>
      <c r="D103" s="16">
        <v>720907</v>
      </c>
      <c r="E103" s="16">
        <v>542791</v>
      </c>
      <c r="F103" s="16">
        <v>902352</v>
      </c>
      <c r="G103" s="16">
        <v>1504983</v>
      </c>
      <c r="H103" s="16">
        <v>2147599</v>
      </c>
      <c r="I103" s="16">
        <v>2210889</v>
      </c>
      <c r="J103" s="16">
        <v>1374702</v>
      </c>
      <c r="K103" s="16"/>
      <c r="L103" s="16"/>
      <c r="M103" s="5"/>
    </row>
    <row r="104" spans="1:13">
      <c r="A104" s="3" t="s">
        <v>35</v>
      </c>
      <c r="B104" s="16">
        <v>1131754</v>
      </c>
      <c r="C104" s="16">
        <v>1361331</v>
      </c>
      <c r="D104" s="16">
        <v>1384805</v>
      </c>
      <c r="E104" s="16">
        <v>1652319</v>
      </c>
      <c r="F104" s="16">
        <v>1688616</v>
      </c>
      <c r="G104" s="16">
        <v>2123901</v>
      </c>
      <c r="H104" s="16">
        <v>1409387</v>
      </c>
      <c r="I104" s="16">
        <v>1293102</v>
      </c>
      <c r="J104" s="16">
        <v>1150928</v>
      </c>
      <c r="K104" s="16"/>
      <c r="L104" s="16"/>
      <c r="M104" s="5"/>
    </row>
    <row r="105" spans="1:13">
      <c r="A105" s="3" t="s">
        <v>36</v>
      </c>
      <c r="B105" s="16">
        <v>6406477</v>
      </c>
      <c r="C105" s="16">
        <v>9260896</v>
      </c>
      <c r="D105" s="16">
        <v>7038364</v>
      </c>
      <c r="E105" s="16">
        <v>9979398</v>
      </c>
      <c r="F105" s="16">
        <v>5109091</v>
      </c>
      <c r="G105" s="16">
        <v>9307459</v>
      </c>
      <c r="H105" s="16">
        <v>9958787</v>
      </c>
      <c r="I105" s="16">
        <v>9895277</v>
      </c>
      <c r="J105" s="16">
        <v>8036621</v>
      </c>
      <c r="K105" s="16"/>
      <c r="L105" s="16"/>
      <c r="M105" s="5"/>
    </row>
    <row r="106" spans="1:13">
      <c r="A106" s="3" t="s">
        <v>37</v>
      </c>
      <c r="B106" s="16">
        <v>4238012</v>
      </c>
      <c r="C106" s="16">
        <v>4887934</v>
      </c>
      <c r="D106" s="16">
        <v>5068249</v>
      </c>
      <c r="E106" s="16">
        <v>5793160</v>
      </c>
      <c r="F106" s="16">
        <v>7777046</v>
      </c>
      <c r="G106" s="16">
        <v>7665202</v>
      </c>
      <c r="H106" s="16">
        <v>6164689</v>
      </c>
      <c r="I106" s="16">
        <v>6099903</v>
      </c>
      <c r="J106" s="16">
        <v>5205629</v>
      </c>
      <c r="K106" s="16"/>
      <c r="L106" s="16"/>
      <c r="M106" s="5"/>
    </row>
    <row r="107" spans="1:13">
      <c r="A107" s="3" t="s">
        <v>38</v>
      </c>
      <c r="B107" s="16">
        <v>1689115</v>
      </c>
      <c r="C107" s="16">
        <v>1623028</v>
      </c>
      <c r="D107" s="16">
        <v>2282719</v>
      </c>
      <c r="E107" s="16">
        <v>2107523</v>
      </c>
      <c r="F107" s="16">
        <v>2072746</v>
      </c>
      <c r="G107" s="16">
        <v>3496030</v>
      </c>
      <c r="H107" s="16">
        <v>2661652</v>
      </c>
      <c r="I107" s="16">
        <v>3479452</v>
      </c>
      <c r="J107" s="16">
        <v>3118965</v>
      </c>
      <c r="K107" s="16"/>
      <c r="L107" s="16"/>
      <c r="M107" s="5"/>
    </row>
    <row r="108" spans="1:13">
      <c r="A108" s="3" t="s">
        <v>39</v>
      </c>
      <c r="B108" s="16">
        <v>829090</v>
      </c>
      <c r="C108" s="16">
        <v>671773</v>
      </c>
      <c r="D108" s="16">
        <v>705165</v>
      </c>
      <c r="E108" s="16">
        <v>672085</v>
      </c>
      <c r="F108" s="16">
        <v>802439</v>
      </c>
      <c r="G108" s="16">
        <v>965246</v>
      </c>
      <c r="H108" s="16">
        <v>947647</v>
      </c>
      <c r="I108" s="16">
        <v>1134636</v>
      </c>
      <c r="J108" s="16">
        <v>1391223</v>
      </c>
      <c r="K108" s="16"/>
      <c r="L108" s="16"/>
      <c r="M108" s="5"/>
    </row>
    <row r="109" spans="1:13">
      <c r="A109" s="3" t="s">
        <v>40</v>
      </c>
      <c r="B109" s="16">
        <v>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/>
      <c r="L109" s="16"/>
      <c r="M109" s="5"/>
    </row>
    <row r="110" spans="1:13">
      <c r="A110" s="3" t="s">
        <v>41</v>
      </c>
      <c r="B110" s="16" t="e">
        <v>#N/A</v>
      </c>
      <c r="C110" s="16" t="e">
        <v>#N/A</v>
      </c>
      <c r="D110" s="16" t="e">
        <v>#N/A</v>
      </c>
      <c r="E110" s="16" t="e">
        <v>#N/A</v>
      </c>
      <c r="F110" s="16" t="e">
        <v>#N/A</v>
      </c>
      <c r="G110" s="16" t="e">
        <v>#N/A</v>
      </c>
      <c r="H110" s="16" t="e">
        <v>#N/A</v>
      </c>
      <c r="I110" s="16" t="e">
        <v>#N/A</v>
      </c>
      <c r="J110" s="16">
        <v>0</v>
      </c>
      <c r="K110" s="16"/>
      <c r="L110" s="16"/>
      <c r="M110" s="5"/>
    </row>
    <row r="111" spans="1:13">
      <c r="A111" s="3" t="s">
        <v>42</v>
      </c>
      <c r="B111" s="16">
        <v>340407</v>
      </c>
      <c r="C111" s="16">
        <v>407808</v>
      </c>
      <c r="D111" s="16">
        <v>605181</v>
      </c>
      <c r="E111" s="16">
        <v>315835</v>
      </c>
      <c r="F111" s="16">
        <v>778048</v>
      </c>
      <c r="G111" s="16">
        <v>750752</v>
      </c>
      <c r="H111" s="16">
        <v>613936</v>
      </c>
      <c r="I111" s="16">
        <v>947109</v>
      </c>
      <c r="J111" s="16">
        <v>1083916</v>
      </c>
      <c r="K111" s="16"/>
      <c r="L111" s="16"/>
      <c r="M111" s="5"/>
    </row>
    <row r="112" spans="1:13">
      <c r="A112" s="3" t="s">
        <v>43</v>
      </c>
      <c r="B112" s="16">
        <v>7440721</v>
      </c>
      <c r="C112" s="16">
        <v>8558870</v>
      </c>
      <c r="D112" s="16">
        <v>25002583</v>
      </c>
      <c r="E112" s="16">
        <v>33831630</v>
      </c>
      <c r="F112" s="16">
        <v>26332725</v>
      </c>
      <c r="G112" s="16">
        <v>13153264</v>
      </c>
      <c r="H112" s="16">
        <v>22775407</v>
      </c>
      <c r="I112" s="16">
        <v>20454419</v>
      </c>
      <c r="J112" s="16">
        <v>29820149</v>
      </c>
      <c r="K112" s="16"/>
      <c r="L112" s="16"/>
      <c r="M112" s="5"/>
    </row>
    <row r="113" spans="1:13">
      <c r="A113" s="3" t="s">
        <v>44</v>
      </c>
      <c r="B113" s="16">
        <v>2990509</v>
      </c>
      <c r="C113" s="16">
        <v>3678490</v>
      </c>
      <c r="D113" s="16">
        <v>8502858</v>
      </c>
      <c r="E113" s="16">
        <v>12238042</v>
      </c>
      <c r="F113" s="16">
        <v>11789702</v>
      </c>
      <c r="G113" s="16">
        <v>4087820</v>
      </c>
      <c r="H113" s="16">
        <v>9569023</v>
      </c>
      <c r="I113" s="16">
        <v>8429739</v>
      </c>
      <c r="J113" s="16">
        <v>8856973</v>
      </c>
      <c r="K113" s="16"/>
      <c r="L113" s="16"/>
      <c r="M113" s="5"/>
    </row>
    <row r="114" spans="1:13">
      <c r="A114" s="3" t="s">
        <v>45</v>
      </c>
      <c r="B114" s="16">
        <v>5223618</v>
      </c>
      <c r="C114" s="16">
        <v>3118919</v>
      </c>
      <c r="D114" s="16">
        <v>6475199</v>
      </c>
      <c r="E114" s="16">
        <v>7742859</v>
      </c>
      <c r="F114" s="16">
        <v>7113919</v>
      </c>
      <c r="G114" s="16">
        <v>5476928</v>
      </c>
      <c r="H114" s="16">
        <v>6945832</v>
      </c>
      <c r="I114" s="16">
        <v>7799291</v>
      </c>
      <c r="J114" s="16">
        <v>8672453</v>
      </c>
      <c r="K114" s="16"/>
      <c r="L114" s="16"/>
      <c r="M114" s="5"/>
    </row>
    <row r="115" spans="1:13">
      <c r="A115" s="3" t="s">
        <v>46</v>
      </c>
      <c r="B115" s="16">
        <v>5223618</v>
      </c>
      <c r="C115" s="16">
        <v>3413636</v>
      </c>
      <c r="D115" s="16">
        <v>7895041</v>
      </c>
      <c r="E115" s="16">
        <v>12374093</v>
      </c>
      <c r="F115" s="16">
        <v>12430708</v>
      </c>
      <c r="G115" s="16">
        <v>6668508</v>
      </c>
      <c r="H115" s="16">
        <v>8844892</v>
      </c>
      <c r="I115" s="16">
        <v>7280999</v>
      </c>
      <c r="J115" s="16">
        <v>12443092</v>
      </c>
      <c r="K115" s="16"/>
      <c r="L115" s="16"/>
      <c r="M115" s="5"/>
    </row>
    <row r="116" spans="1:13">
      <c r="A116" s="3" t="s">
        <v>47</v>
      </c>
      <c r="B116" s="16">
        <v>872394</v>
      </c>
      <c r="C116" s="16">
        <v>982277</v>
      </c>
      <c r="D116" s="16">
        <v>1362499</v>
      </c>
      <c r="E116" s="16">
        <v>1092006</v>
      </c>
      <c r="F116" s="16">
        <v>1155119</v>
      </c>
      <c r="G116" s="16">
        <v>1555420</v>
      </c>
      <c r="H116" s="16">
        <v>1079332</v>
      </c>
      <c r="I116" s="16">
        <v>1105689</v>
      </c>
      <c r="J116" s="16">
        <v>1095301</v>
      </c>
      <c r="K116" s="16"/>
      <c r="L116" s="16"/>
      <c r="M116" s="5"/>
    </row>
    <row r="117" spans="1:13">
      <c r="A117" s="3" t="s">
        <v>48</v>
      </c>
      <c r="B117" s="16">
        <v>6907412</v>
      </c>
      <c r="C117" s="16">
        <v>9224131</v>
      </c>
      <c r="D117" s="16">
        <v>11087360</v>
      </c>
      <c r="E117" s="16">
        <v>13351733</v>
      </c>
      <c r="F117" s="16">
        <v>11651284</v>
      </c>
      <c r="G117" s="16">
        <v>12203335</v>
      </c>
      <c r="H117" s="16">
        <v>11883895</v>
      </c>
      <c r="I117" s="16">
        <v>12025964</v>
      </c>
      <c r="J117" s="16">
        <v>12604688</v>
      </c>
      <c r="K117" s="16"/>
      <c r="L117" s="16"/>
      <c r="M117" s="5"/>
    </row>
    <row r="118" spans="1:13">
      <c r="A118" s="3" t="s">
        <v>49</v>
      </c>
      <c r="B118" s="16">
        <v>15731086</v>
      </c>
      <c r="C118" s="16">
        <v>19131439</v>
      </c>
      <c r="D118" s="16">
        <v>15587262</v>
      </c>
      <c r="E118" s="16">
        <v>12658366</v>
      </c>
      <c r="F118" s="16">
        <v>19305317</v>
      </c>
      <c r="G118" s="16">
        <v>22184188</v>
      </c>
      <c r="H118" s="16">
        <v>22031797</v>
      </c>
      <c r="I118" s="16">
        <v>12530809</v>
      </c>
      <c r="J118" s="16">
        <v>8676956</v>
      </c>
      <c r="K118" s="16"/>
      <c r="L118" s="16"/>
      <c r="M118" s="5"/>
    </row>
    <row r="119" spans="1:13">
      <c r="A119" s="3" t="s">
        <v>50</v>
      </c>
      <c r="B119" s="16">
        <v>3246085</v>
      </c>
      <c r="C119" s="16">
        <v>3581684</v>
      </c>
      <c r="D119" s="16">
        <v>4158148</v>
      </c>
      <c r="E119" s="16">
        <v>4608517</v>
      </c>
      <c r="F119" s="16">
        <v>5828881</v>
      </c>
      <c r="G119" s="16">
        <v>5937141</v>
      </c>
      <c r="H119" s="16">
        <v>5133515</v>
      </c>
      <c r="I119" s="16">
        <v>5722958</v>
      </c>
      <c r="J119" s="16">
        <v>4981686</v>
      </c>
      <c r="K119" s="16"/>
      <c r="L119" s="16"/>
      <c r="M119" s="5"/>
    </row>
    <row r="120" spans="1:13">
      <c r="A120" s="3" t="s">
        <v>51</v>
      </c>
      <c r="B120" s="16">
        <v>41692033</v>
      </c>
      <c r="C120" s="16">
        <v>37795345</v>
      </c>
      <c r="D120" s="16">
        <v>36679175</v>
      </c>
      <c r="E120" s="16">
        <v>42256537</v>
      </c>
      <c r="F120" s="16">
        <v>57412113</v>
      </c>
      <c r="G120" s="16">
        <v>42503865</v>
      </c>
      <c r="H120" s="16">
        <v>37917280</v>
      </c>
      <c r="I120" s="16">
        <v>40290117</v>
      </c>
      <c r="J120" s="16">
        <v>52454406</v>
      </c>
      <c r="K120" s="16"/>
      <c r="L120" s="16"/>
      <c r="M120" s="5"/>
    </row>
    <row r="121" spans="1:13">
      <c r="A121" s="3" t="s">
        <v>52</v>
      </c>
      <c r="B121" s="16">
        <v>755298</v>
      </c>
      <c r="C121" s="16">
        <v>1183100</v>
      </c>
      <c r="D121" s="16">
        <v>720907</v>
      </c>
      <c r="E121" s="16">
        <v>1539678</v>
      </c>
      <c r="F121" s="16">
        <v>2109806</v>
      </c>
      <c r="G121" s="16">
        <v>1852769</v>
      </c>
      <c r="H121" s="16">
        <v>1348519</v>
      </c>
      <c r="I121" s="16">
        <v>1790026</v>
      </c>
      <c r="J121" s="16">
        <v>1885380</v>
      </c>
      <c r="K121" s="16"/>
      <c r="L121" s="16"/>
      <c r="M121" s="5"/>
    </row>
    <row r="122" spans="1:13">
      <c r="A122" s="3" t="s">
        <v>53</v>
      </c>
      <c r="B122" s="16">
        <v>1171803</v>
      </c>
      <c r="C122" s="16">
        <v>1249751</v>
      </c>
      <c r="D122" s="16">
        <v>1549770</v>
      </c>
      <c r="E122" s="16">
        <v>1654675</v>
      </c>
      <c r="F122" s="16">
        <v>1701263</v>
      </c>
      <c r="G122" s="16">
        <v>1940494</v>
      </c>
      <c r="H122" s="16">
        <v>1987056</v>
      </c>
      <c r="I122" s="16">
        <v>2553054</v>
      </c>
      <c r="J122" s="16">
        <v>1997979</v>
      </c>
      <c r="K122" s="16"/>
      <c r="L122" s="16"/>
      <c r="M122" s="5"/>
    </row>
    <row r="123" spans="1:13">
      <c r="A123" s="3" t="s">
        <v>54</v>
      </c>
      <c r="B123" s="16" t="e">
        <v>#N/A</v>
      </c>
      <c r="C123" s="16" t="e">
        <v>#N/A</v>
      </c>
      <c r="D123" s="16" t="e">
        <v>#N/A</v>
      </c>
      <c r="E123" s="16">
        <v>12828468</v>
      </c>
      <c r="F123" s="16">
        <v>28290628</v>
      </c>
      <c r="G123" s="16">
        <v>27899961</v>
      </c>
      <c r="H123" s="16">
        <v>20137102</v>
      </c>
      <c r="I123" s="16">
        <v>25464010</v>
      </c>
      <c r="J123" s="16">
        <v>28792026</v>
      </c>
      <c r="K123" s="16"/>
      <c r="L123" s="16"/>
      <c r="M123" s="5"/>
    </row>
    <row r="124" spans="1:13" ht="30">
      <c r="A124" s="3" t="s">
        <v>55</v>
      </c>
      <c r="B124" s="16">
        <v>15879305</v>
      </c>
      <c r="C124" s="16">
        <v>13340988</v>
      </c>
      <c r="D124" s="16">
        <v>12346527</v>
      </c>
      <c r="E124" s="16">
        <v>8129526</v>
      </c>
      <c r="F124" s="16">
        <v>6415491</v>
      </c>
      <c r="G124" s="16">
        <v>7714484</v>
      </c>
      <c r="H124" s="16">
        <v>3835654</v>
      </c>
      <c r="I124" s="16">
        <v>8474972</v>
      </c>
      <c r="J124" s="16">
        <v>6702513</v>
      </c>
      <c r="K124" s="16"/>
      <c r="L124" s="16"/>
      <c r="M124" s="5"/>
    </row>
    <row r="125" spans="1:13">
      <c r="A125" s="3" t="s">
        <v>56</v>
      </c>
      <c r="B125" s="16">
        <v>129963</v>
      </c>
      <c r="C125" s="16">
        <v>147573</v>
      </c>
      <c r="D125" s="16">
        <v>107236</v>
      </c>
      <c r="E125" s="16">
        <v>189177</v>
      </c>
      <c r="F125" s="16">
        <v>247005</v>
      </c>
      <c r="G125" s="16">
        <v>218762</v>
      </c>
      <c r="H125" s="16">
        <v>170705</v>
      </c>
      <c r="I125" s="16">
        <v>143929</v>
      </c>
      <c r="J125" s="16">
        <v>266344</v>
      </c>
      <c r="K125" s="16"/>
      <c r="L125" s="16"/>
      <c r="M125" s="5"/>
    </row>
    <row r="126" spans="1:13">
      <c r="A126" s="3" t="s">
        <v>57</v>
      </c>
      <c r="B126" s="16">
        <v>1519007</v>
      </c>
      <c r="C126" s="16">
        <v>1218103</v>
      </c>
      <c r="D126" s="16">
        <v>1782717</v>
      </c>
      <c r="E126" s="16">
        <v>1916331</v>
      </c>
      <c r="F126" s="16">
        <v>1432152</v>
      </c>
      <c r="G126" s="16">
        <v>1152476</v>
      </c>
      <c r="H126" s="16">
        <v>1797808</v>
      </c>
      <c r="I126" s="16">
        <v>2038362</v>
      </c>
      <c r="J126" s="16">
        <v>1511710</v>
      </c>
      <c r="K126" s="16"/>
      <c r="L126" s="16"/>
      <c r="M126" s="5"/>
    </row>
    <row r="127" spans="1:13">
      <c r="A127" s="3" t="s">
        <v>58</v>
      </c>
      <c r="B127" s="16">
        <v>330000</v>
      </c>
      <c r="C127" s="16">
        <v>807000</v>
      </c>
      <c r="D127" s="16">
        <v>759000</v>
      </c>
      <c r="E127" s="16">
        <v>1146000</v>
      </c>
      <c r="F127" s="16">
        <v>1506000</v>
      </c>
      <c r="G127" s="16">
        <v>1252000</v>
      </c>
      <c r="H127" s="16">
        <v>1210000</v>
      </c>
      <c r="I127" s="16">
        <v>1334000</v>
      </c>
      <c r="J127" s="16">
        <v>676618</v>
      </c>
      <c r="K127" s="16"/>
      <c r="L127" s="16"/>
      <c r="M127" s="5"/>
    </row>
    <row r="128" spans="1:13">
      <c r="A128" s="3" t="s">
        <v>59</v>
      </c>
      <c r="B128" s="16">
        <v>1788000</v>
      </c>
      <c r="C128" s="16">
        <v>4125000</v>
      </c>
      <c r="D128" s="16">
        <v>5693000</v>
      </c>
      <c r="E128" s="16">
        <v>6908000</v>
      </c>
      <c r="F128" s="16">
        <v>4511000</v>
      </c>
      <c r="G128" s="16">
        <v>5719000</v>
      </c>
      <c r="H128" s="16">
        <v>4532000</v>
      </c>
      <c r="I128" s="16">
        <v>6323000</v>
      </c>
      <c r="J128" s="16">
        <v>3007000</v>
      </c>
      <c r="K128" s="16"/>
      <c r="L128" s="16"/>
      <c r="M128" s="5"/>
    </row>
    <row r="129" spans="1:13">
      <c r="A129" s="3" t="s">
        <v>60</v>
      </c>
      <c r="B129" s="16">
        <v>1752000</v>
      </c>
      <c r="C129" s="16">
        <v>2327000</v>
      </c>
      <c r="D129" s="16">
        <v>3147000</v>
      </c>
      <c r="E129" s="16">
        <v>5005000</v>
      </c>
      <c r="F129" s="16">
        <v>5547000</v>
      </c>
      <c r="G129" s="16">
        <v>5210000</v>
      </c>
      <c r="H129" s="16">
        <v>4349000</v>
      </c>
      <c r="I129" s="16">
        <v>3718000</v>
      </c>
      <c r="J129" s="16">
        <v>2673104</v>
      </c>
      <c r="K129" s="16"/>
      <c r="L129" s="16"/>
      <c r="M129" s="5"/>
    </row>
    <row r="130" spans="1:13">
      <c r="A130" s="3" t="s">
        <v>61</v>
      </c>
      <c r="B130" s="16">
        <v>491000</v>
      </c>
      <c r="C130" s="16">
        <v>1666000</v>
      </c>
      <c r="D130" s="16">
        <v>2297000</v>
      </c>
      <c r="E130" s="16">
        <v>3226000</v>
      </c>
      <c r="F130" s="16">
        <v>4009000</v>
      </c>
      <c r="G130" s="16">
        <v>3873000</v>
      </c>
      <c r="H130" s="16">
        <v>3306000</v>
      </c>
      <c r="I130" s="16">
        <v>2415000</v>
      </c>
      <c r="J130" s="16">
        <v>1490000</v>
      </c>
      <c r="K130" s="16"/>
      <c r="L130" s="16"/>
      <c r="M130" s="5"/>
    </row>
    <row r="131" spans="1:13">
      <c r="A131" s="3" t="s">
        <v>62</v>
      </c>
      <c r="B131" s="16">
        <v>6379000</v>
      </c>
      <c r="C131" s="16">
        <v>9237000</v>
      </c>
      <c r="D131" s="16">
        <v>10275000</v>
      </c>
      <c r="E131" s="16">
        <v>12919000</v>
      </c>
      <c r="F131" s="16">
        <v>13214000</v>
      </c>
      <c r="G131" s="16">
        <v>14228000</v>
      </c>
      <c r="H131" s="16">
        <v>14272000</v>
      </c>
      <c r="I131" s="16">
        <v>12998000</v>
      </c>
      <c r="J131" s="16">
        <v>9546000</v>
      </c>
      <c r="K131" s="16"/>
      <c r="L131" s="16"/>
      <c r="M131" s="5"/>
    </row>
    <row r="132" spans="1:13">
      <c r="A132" s="3" t="s">
        <v>63</v>
      </c>
      <c r="B132" s="16">
        <v>947000</v>
      </c>
      <c r="C132" s="16">
        <v>1415000</v>
      </c>
      <c r="D132" s="16">
        <v>1733000</v>
      </c>
      <c r="E132" s="16">
        <v>1965000</v>
      </c>
      <c r="F132" s="16">
        <v>1603000</v>
      </c>
      <c r="G132" s="16">
        <v>1093000</v>
      </c>
      <c r="H132" s="16">
        <v>1529000</v>
      </c>
      <c r="I132" s="16">
        <v>1687000</v>
      </c>
      <c r="J132" s="16">
        <v>1025000</v>
      </c>
      <c r="K132" s="16"/>
      <c r="L132" s="16"/>
      <c r="M132" s="5"/>
    </row>
    <row r="133" spans="1:13">
      <c r="A133" s="3" t="s">
        <v>64</v>
      </c>
      <c r="B133" s="16">
        <v>6820000</v>
      </c>
      <c r="C133" s="16">
        <v>8628000</v>
      </c>
      <c r="D133" s="16">
        <v>10961000</v>
      </c>
      <c r="E133" s="16">
        <v>13740000</v>
      </c>
      <c r="F133" s="16">
        <v>12786000</v>
      </c>
      <c r="G133" s="16">
        <v>13780000</v>
      </c>
      <c r="H133" s="16">
        <v>12618000</v>
      </c>
      <c r="I133" s="16">
        <v>13115000</v>
      </c>
      <c r="J133" s="16">
        <v>12624000</v>
      </c>
      <c r="K133" s="16"/>
      <c r="L133" s="16"/>
      <c r="M133" s="5"/>
    </row>
    <row r="134" spans="1:13">
      <c r="A134" s="3" t="s">
        <v>65</v>
      </c>
      <c r="B134" s="16">
        <v>5012951</v>
      </c>
      <c r="C134" s="16">
        <v>6888113</v>
      </c>
      <c r="D134" s="16">
        <v>6560565</v>
      </c>
      <c r="E134" s="16">
        <v>4897101</v>
      </c>
      <c r="F134" s="16">
        <v>7823705</v>
      </c>
      <c r="G134" s="16">
        <v>4376345</v>
      </c>
      <c r="H134" s="16">
        <v>4763970</v>
      </c>
      <c r="I134" s="16">
        <v>5289234</v>
      </c>
      <c r="J134" s="16">
        <v>3900204</v>
      </c>
      <c r="K134" s="16"/>
      <c r="L134" s="16"/>
      <c r="M134" s="5"/>
    </row>
    <row r="135" spans="1:13">
      <c r="A135" s="3" t="s">
        <v>66</v>
      </c>
      <c r="B135" s="16" t="e">
        <v>#N/A</v>
      </c>
      <c r="C135" s="16">
        <v>1463492</v>
      </c>
      <c r="D135" s="16">
        <v>1892895</v>
      </c>
      <c r="E135" s="16">
        <v>1891074</v>
      </c>
      <c r="F135" s="16">
        <v>2603293</v>
      </c>
      <c r="G135" s="16">
        <v>2175880</v>
      </c>
      <c r="H135" s="16">
        <v>1951359</v>
      </c>
      <c r="I135" s="16">
        <v>1815536</v>
      </c>
      <c r="J135" s="16">
        <v>1413829</v>
      </c>
      <c r="K135" s="16"/>
      <c r="L135" s="16"/>
      <c r="M135" s="5"/>
    </row>
    <row r="136" spans="1:13">
      <c r="A136" s="3" t="s">
        <v>67</v>
      </c>
      <c r="B136" s="16" t="e">
        <v>#N/A</v>
      </c>
      <c r="C136" s="16">
        <v>5838945</v>
      </c>
      <c r="D136" s="16">
        <v>5692518</v>
      </c>
      <c r="E136" s="16">
        <v>4000804</v>
      </c>
      <c r="F136" s="16">
        <v>4296574</v>
      </c>
      <c r="G136" s="16">
        <v>3729368</v>
      </c>
      <c r="H136" s="16">
        <v>2822969</v>
      </c>
      <c r="I136" s="16">
        <v>3431326</v>
      </c>
      <c r="J136" s="16">
        <v>4084227</v>
      </c>
      <c r="K136" s="16"/>
      <c r="L136" s="16"/>
      <c r="M136" s="5"/>
    </row>
    <row r="137" spans="1:13">
      <c r="A137" s="3" t="s">
        <v>68</v>
      </c>
      <c r="B137" s="16">
        <v>23061029</v>
      </c>
      <c r="C137" s="16">
        <v>24544969</v>
      </c>
      <c r="D137" s="16">
        <v>22414935</v>
      </c>
      <c r="E137" s="16">
        <v>24446432</v>
      </c>
      <c r="F137" s="16">
        <v>28959708</v>
      </c>
      <c r="G137" s="16">
        <v>34060390</v>
      </c>
      <c r="H137" s="16">
        <v>34249031</v>
      </c>
      <c r="I137" s="16">
        <v>39494430</v>
      </c>
      <c r="J137" s="16">
        <v>38035388</v>
      </c>
      <c r="K137" s="16"/>
      <c r="L137" s="16"/>
      <c r="M137" s="5"/>
    </row>
    <row r="138" spans="1:13">
      <c r="A138" s="3" t="s">
        <v>69</v>
      </c>
      <c r="B138" s="16">
        <v>4326188</v>
      </c>
      <c r="C138" s="16">
        <v>5203433</v>
      </c>
      <c r="D138" s="16">
        <v>5997006</v>
      </c>
      <c r="E138" s="16">
        <v>7854578</v>
      </c>
      <c r="F138" s="16">
        <v>2489377</v>
      </c>
      <c r="G138" s="16">
        <v>6245321</v>
      </c>
      <c r="H138" s="16">
        <v>5734460</v>
      </c>
      <c r="I138" s="16">
        <v>6027017</v>
      </c>
      <c r="J138" s="16">
        <v>6632045</v>
      </c>
      <c r="K138" s="16"/>
      <c r="L138" s="16"/>
      <c r="M138" s="5"/>
    </row>
    <row r="139" spans="1:13">
      <c r="A139" s="3" t="s">
        <v>70</v>
      </c>
      <c r="B139" s="16">
        <v>3441376</v>
      </c>
      <c r="C139" s="16">
        <v>3253231</v>
      </c>
      <c r="D139" s="16">
        <v>4471962</v>
      </c>
      <c r="E139" s="16">
        <v>3960539</v>
      </c>
      <c r="F139" s="16">
        <v>3383209</v>
      </c>
      <c r="G139" s="16">
        <v>5672254</v>
      </c>
      <c r="H139" s="16">
        <v>7637960</v>
      </c>
      <c r="I139" s="16">
        <v>6238676</v>
      </c>
      <c r="J139" s="16">
        <v>4823124</v>
      </c>
      <c r="K139" s="16"/>
      <c r="L139" s="16"/>
      <c r="M139" s="5"/>
    </row>
    <row r="140" spans="1:13">
      <c r="A140" s="3" t="s">
        <v>71</v>
      </c>
      <c r="B140" s="16">
        <v>3231807</v>
      </c>
      <c r="C140" s="16">
        <v>3373333</v>
      </c>
      <c r="D140" s="16">
        <v>4334879</v>
      </c>
      <c r="E140" s="16">
        <v>4290568</v>
      </c>
      <c r="F140" s="16">
        <v>2453308</v>
      </c>
      <c r="G140" s="16">
        <v>4081364</v>
      </c>
      <c r="H140" s="16">
        <v>4212787</v>
      </c>
      <c r="I140" s="16">
        <v>3473005</v>
      </c>
      <c r="J140" s="16">
        <v>2827413</v>
      </c>
      <c r="K140" s="16"/>
      <c r="L140" s="16"/>
      <c r="M140" s="5"/>
    </row>
    <row r="141" spans="1:13">
      <c r="A141" s="3" t="s">
        <v>72</v>
      </c>
      <c r="B141" s="16">
        <v>2407087</v>
      </c>
      <c r="C141" s="16">
        <v>3162957</v>
      </c>
      <c r="D141" s="16">
        <v>3236312</v>
      </c>
      <c r="E141" s="16">
        <v>4183030</v>
      </c>
      <c r="F141" s="16">
        <v>2574632</v>
      </c>
      <c r="G141" s="16">
        <v>3858102</v>
      </c>
      <c r="H141" s="16">
        <v>4508790</v>
      </c>
      <c r="I141" s="16">
        <v>4279774</v>
      </c>
      <c r="J141" s="16">
        <v>4298389</v>
      </c>
      <c r="K141" s="16"/>
      <c r="L141" s="16"/>
      <c r="M141" s="5"/>
    </row>
    <row r="142" spans="1:13">
      <c r="A142" s="3" t="s">
        <v>73</v>
      </c>
      <c r="B142" s="16">
        <v>1900804</v>
      </c>
      <c r="C142" s="16">
        <v>2071083</v>
      </c>
      <c r="D142" s="16">
        <v>2466435</v>
      </c>
      <c r="E142" s="16">
        <v>2683762</v>
      </c>
      <c r="F142" s="16">
        <v>3018506</v>
      </c>
      <c r="G142" s="16">
        <v>3601107</v>
      </c>
      <c r="H142" s="16">
        <v>3257838</v>
      </c>
      <c r="I142" s="16">
        <v>3187046</v>
      </c>
      <c r="J142" s="16">
        <v>3421135</v>
      </c>
      <c r="K142" s="16"/>
      <c r="L142" s="16"/>
      <c r="M142" s="5"/>
    </row>
    <row r="143" spans="1:13">
      <c r="A143" s="3" t="s">
        <v>74</v>
      </c>
      <c r="B143" s="16" t="e">
        <v>#N/A</v>
      </c>
      <c r="C143" s="16" t="e">
        <v>#N/A</v>
      </c>
      <c r="D143" s="16" t="e">
        <v>#N/A</v>
      </c>
      <c r="E143" s="16" t="e">
        <v>#N/A</v>
      </c>
      <c r="F143" s="16" t="e">
        <v>#N/A</v>
      </c>
      <c r="G143" s="16" t="e">
        <v>#N/A</v>
      </c>
      <c r="H143" s="16" t="e">
        <v>#N/A</v>
      </c>
      <c r="I143" s="16" t="e">
        <v>#N/A</v>
      </c>
      <c r="J143" s="16">
        <v>0</v>
      </c>
      <c r="K143" s="16"/>
      <c r="L143" s="16"/>
      <c r="M143" s="5"/>
    </row>
    <row r="144" spans="1:13">
      <c r="A144" s="3" t="s">
        <v>75</v>
      </c>
      <c r="B144" s="16">
        <v>3419205</v>
      </c>
      <c r="C144" s="16">
        <v>4503832</v>
      </c>
      <c r="D144" s="16">
        <v>5462102</v>
      </c>
      <c r="E144" s="16">
        <v>3777061</v>
      </c>
      <c r="F144" s="16">
        <v>5717862</v>
      </c>
      <c r="G144" s="16">
        <v>5420728</v>
      </c>
      <c r="H144" s="16">
        <v>5139169</v>
      </c>
      <c r="I144" s="16">
        <v>6407934</v>
      </c>
      <c r="J144" s="16">
        <v>4237936</v>
      </c>
      <c r="K144" s="16"/>
      <c r="L144" s="16"/>
      <c r="M144" s="5"/>
    </row>
    <row r="145" spans="1:13">
      <c r="A145" s="3" t="s">
        <v>76</v>
      </c>
      <c r="B145" s="16">
        <v>8675961</v>
      </c>
      <c r="C145" s="16">
        <v>9650094</v>
      </c>
      <c r="D145" s="16">
        <v>10798297</v>
      </c>
      <c r="E145" s="16">
        <v>11867806</v>
      </c>
      <c r="F145" s="16">
        <v>18129788</v>
      </c>
      <c r="G145" s="16">
        <v>15657916</v>
      </c>
      <c r="H145" s="16">
        <v>10858453</v>
      </c>
      <c r="I145" s="16">
        <v>14309879</v>
      </c>
      <c r="J145" s="16">
        <v>14208360</v>
      </c>
      <c r="K145" s="16"/>
      <c r="L145" s="16"/>
      <c r="M145" s="5"/>
    </row>
    <row r="146" spans="1:13">
      <c r="A146" s="3" t="s">
        <v>77</v>
      </c>
      <c r="B146" s="16">
        <v>558000</v>
      </c>
      <c r="C146" s="16">
        <v>948774</v>
      </c>
      <c r="D146" s="16">
        <v>694474</v>
      </c>
      <c r="E146" s="16">
        <v>1276991</v>
      </c>
      <c r="F146" s="16">
        <v>1640238</v>
      </c>
      <c r="G146" s="16">
        <v>1386054</v>
      </c>
      <c r="H146" s="16">
        <v>1390167</v>
      </c>
      <c r="I146" s="16">
        <v>1358369</v>
      </c>
      <c r="J146" s="16">
        <v>882925</v>
      </c>
      <c r="K146" s="16"/>
      <c r="L146" s="16"/>
      <c r="M146" s="5"/>
    </row>
    <row r="147" spans="1:13">
      <c r="A147" s="3" t="s">
        <v>78</v>
      </c>
      <c r="B147" s="16">
        <v>969700</v>
      </c>
      <c r="C147" s="16">
        <v>1677929</v>
      </c>
      <c r="D147" s="16">
        <v>2244329</v>
      </c>
      <c r="E147" s="16">
        <v>2636994</v>
      </c>
      <c r="F147" s="16">
        <v>3251503</v>
      </c>
      <c r="G147" s="16">
        <v>3653344</v>
      </c>
      <c r="H147" s="16">
        <v>4883938</v>
      </c>
      <c r="I147" s="16">
        <v>4800754</v>
      </c>
      <c r="J147" s="16">
        <v>2863839</v>
      </c>
      <c r="K147" s="16"/>
      <c r="L147" s="16"/>
      <c r="M147" s="5"/>
    </row>
    <row r="148" spans="1:13">
      <c r="A148" s="3" t="s">
        <v>79</v>
      </c>
      <c r="B148" s="16">
        <v>13209261</v>
      </c>
      <c r="C148" s="16">
        <v>17297898</v>
      </c>
      <c r="D148" s="16">
        <v>15448576</v>
      </c>
      <c r="E148" s="16">
        <v>17494320</v>
      </c>
      <c r="F148" s="16">
        <v>21964678</v>
      </c>
      <c r="G148" s="16">
        <v>13704101</v>
      </c>
      <c r="H148" s="16">
        <v>20236370</v>
      </c>
      <c r="I148" s="16">
        <v>17741222</v>
      </c>
      <c r="J148" s="16">
        <v>22366843</v>
      </c>
      <c r="K148" s="16"/>
      <c r="L148" s="16"/>
      <c r="M148" s="5"/>
    </row>
    <row r="149" spans="1:13">
      <c r="A149" s="3" t="s">
        <v>80</v>
      </c>
      <c r="B149" s="16" t="e">
        <v>#N/A</v>
      </c>
      <c r="C149" s="16" t="e">
        <v>#N/A</v>
      </c>
      <c r="D149" s="16" t="e">
        <v>#N/A</v>
      </c>
      <c r="E149" s="16" t="e">
        <v>#N/A</v>
      </c>
      <c r="F149" s="16" t="e">
        <v>#N/A</v>
      </c>
      <c r="G149" s="16" t="e">
        <v>#N/A</v>
      </c>
      <c r="H149" s="16" t="e">
        <v>#N/A</v>
      </c>
      <c r="I149" s="16" t="e">
        <v>#N/A</v>
      </c>
      <c r="J149" s="16">
        <v>1734610</v>
      </c>
      <c r="K149" s="16"/>
      <c r="L149" s="16"/>
      <c r="M149" s="5"/>
    </row>
    <row r="150" spans="1:13">
      <c r="A150" s="3" t="s">
        <v>81</v>
      </c>
      <c r="B150" s="16">
        <v>1555069</v>
      </c>
      <c r="C150" s="16">
        <v>3911288</v>
      </c>
      <c r="D150" s="16">
        <v>3438327</v>
      </c>
      <c r="E150" s="16">
        <v>4647759</v>
      </c>
      <c r="F150" s="16">
        <v>4564425</v>
      </c>
      <c r="G150" s="16">
        <v>3803348</v>
      </c>
      <c r="H150" s="16">
        <v>4488143</v>
      </c>
      <c r="I150" s="16">
        <v>4436498</v>
      </c>
      <c r="J150" s="16">
        <v>5690164</v>
      </c>
      <c r="K150" s="16"/>
      <c r="L150" s="16"/>
      <c r="M150" s="5"/>
    </row>
    <row r="151" spans="1:13">
      <c r="A151" s="3" t="s">
        <v>82</v>
      </c>
      <c r="B151" s="16">
        <v>873391</v>
      </c>
      <c r="C151" s="16">
        <v>958149</v>
      </c>
      <c r="D151" s="16">
        <v>1069096</v>
      </c>
      <c r="E151" s="16">
        <v>1123686</v>
      </c>
      <c r="F151" s="16">
        <v>1071767</v>
      </c>
      <c r="G151" s="16">
        <v>973509</v>
      </c>
      <c r="H151" s="16">
        <v>1219403</v>
      </c>
      <c r="I151" s="16">
        <v>1169687</v>
      </c>
      <c r="J151" s="16">
        <v>1185078</v>
      </c>
      <c r="K151" s="16"/>
      <c r="L151" s="16"/>
      <c r="M151" s="5"/>
    </row>
    <row r="152" spans="1:13">
      <c r="A152" s="3" t="s">
        <v>83</v>
      </c>
      <c r="B152" s="16">
        <v>12489775</v>
      </c>
      <c r="C152" s="16">
        <v>11810790</v>
      </c>
      <c r="D152" s="16">
        <v>13901187</v>
      </c>
      <c r="E152" s="16">
        <v>16196872</v>
      </c>
      <c r="F152" s="16">
        <v>17445891</v>
      </c>
      <c r="G152" s="16">
        <v>17198409</v>
      </c>
      <c r="H152" s="16">
        <v>15338489</v>
      </c>
      <c r="I152" s="16">
        <v>15584017</v>
      </c>
      <c r="J152" s="16">
        <v>17207294</v>
      </c>
      <c r="K152" s="16"/>
      <c r="L152" s="16"/>
      <c r="M152" s="5"/>
    </row>
    <row r="153" spans="1:13">
      <c r="A153" s="3" t="s">
        <v>84</v>
      </c>
      <c r="B153" s="16">
        <v>289731</v>
      </c>
      <c r="C153" s="16">
        <v>454024</v>
      </c>
      <c r="D153" s="16">
        <v>455790</v>
      </c>
      <c r="E153" s="16">
        <v>310277</v>
      </c>
      <c r="F153" s="16">
        <v>538390</v>
      </c>
      <c r="G153" s="16">
        <v>694964</v>
      </c>
      <c r="H153" s="16">
        <v>316061</v>
      </c>
      <c r="I153" s="16">
        <v>347352</v>
      </c>
      <c r="J153" s="16">
        <v>340282</v>
      </c>
      <c r="K153" s="16"/>
      <c r="L153" s="16"/>
      <c r="M153" s="5"/>
    </row>
    <row r="154" spans="1:13">
      <c r="A154" s="3" t="s">
        <v>85</v>
      </c>
      <c r="B154" s="16">
        <v>1937979</v>
      </c>
      <c r="C154" s="16">
        <v>1221254</v>
      </c>
      <c r="D154" s="16">
        <v>1534624</v>
      </c>
      <c r="E154" s="16">
        <v>1619752</v>
      </c>
      <c r="F154" s="16">
        <v>2160440</v>
      </c>
      <c r="G154" s="16">
        <v>1969513</v>
      </c>
      <c r="H154" s="16">
        <v>2437436</v>
      </c>
      <c r="I154" s="16">
        <v>2298852</v>
      </c>
      <c r="J154" s="16">
        <v>2490231</v>
      </c>
      <c r="K154" s="16"/>
      <c r="L154" s="16"/>
      <c r="M154" s="5"/>
    </row>
    <row r="155" spans="1:13">
      <c r="A155" s="3" t="s">
        <v>86</v>
      </c>
      <c r="B155" s="16">
        <v>4285402</v>
      </c>
      <c r="C155" s="16">
        <v>5926713</v>
      </c>
      <c r="D155" s="16">
        <v>7055280</v>
      </c>
      <c r="E155" s="16">
        <v>8288389</v>
      </c>
      <c r="F155" s="16">
        <v>10096229</v>
      </c>
      <c r="G155" s="16">
        <v>10546699</v>
      </c>
      <c r="H155" s="16">
        <v>6468743</v>
      </c>
      <c r="I155" s="16">
        <v>7098569</v>
      </c>
      <c r="J155" s="16">
        <v>7958684</v>
      </c>
      <c r="K155" s="16"/>
      <c r="L155" s="16"/>
      <c r="M155" s="5"/>
    </row>
    <row r="158" spans="1:13">
      <c r="B158" s="16"/>
      <c r="C158" s="16"/>
      <c r="D158" s="16"/>
      <c r="E158" s="16"/>
      <c r="F158" s="16"/>
      <c r="G158" s="16"/>
      <c r="H158" s="16"/>
      <c r="I158" s="16"/>
      <c r="J158" s="16"/>
    </row>
    <row r="159" spans="1:13">
      <c r="B159" s="16"/>
      <c r="C159" s="16"/>
      <c r="D159" s="16"/>
      <c r="E159" s="16"/>
      <c r="F159" s="16"/>
      <c r="G159" s="16"/>
      <c r="H159" s="16"/>
      <c r="I159" s="16"/>
      <c r="J159" s="16"/>
    </row>
    <row r="160" spans="1:13">
      <c r="B160" s="16"/>
      <c r="C160" s="16"/>
      <c r="D160" s="16"/>
      <c r="E160" s="16"/>
      <c r="F160" s="16"/>
      <c r="G160" s="16"/>
      <c r="H160" s="16"/>
      <c r="I160" s="16"/>
      <c r="J160" s="16"/>
    </row>
    <row r="161" spans="1:13">
      <c r="B161" s="16" t="s">
        <v>16</v>
      </c>
      <c r="C161" s="16"/>
      <c r="D161" s="16"/>
      <c r="E161" s="16"/>
      <c r="F161" s="16"/>
      <c r="G161" s="16"/>
      <c r="H161" s="16"/>
      <c r="I161" s="16"/>
      <c r="J161" s="16"/>
    </row>
    <row r="162" spans="1:13" ht="30">
      <c r="A162" s="2" t="s">
        <v>17</v>
      </c>
      <c r="B162" s="16" t="s">
        <v>96</v>
      </c>
      <c r="C162" s="16" t="s">
        <v>97</v>
      </c>
      <c r="D162" s="16" t="s">
        <v>98</v>
      </c>
      <c r="E162" s="16" t="s">
        <v>99</v>
      </c>
      <c r="F162" s="16" t="s">
        <v>100</v>
      </c>
      <c r="G162" s="16" t="s">
        <v>101</v>
      </c>
      <c r="H162" s="16" t="s">
        <v>102</v>
      </c>
      <c r="I162" s="16" t="s">
        <v>103</v>
      </c>
      <c r="J162" s="16" t="s">
        <v>104</v>
      </c>
    </row>
    <row r="163" spans="1:13">
      <c r="A163" s="3" t="s">
        <v>27</v>
      </c>
      <c r="B163" s="16">
        <v>23874722</v>
      </c>
      <c r="C163" s="16">
        <v>20013720</v>
      </c>
      <c r="D163" s="16">
        <v>31219331</v>
      </c>
      <c r="E163" s="16">
        <v>36576059</v>
      </c>
      <c r="F163" s="16">
        <v>35307970</v>
      </c>
      <c r="G163" s="16">
        <v>39835559</v>
      </c>
      <c r="H163" s="16">
        <v>40830956</v>
      </c>
      <c r="I163" s="16">
        <v>47042725</v>
      </c>
      <c r="J163" s="16">
        <v>40414009</v>
      </c>
      <c r="K163" s="4"/>
      <c r="M163" s="5"/>
    </row>
    <row r="164" spans="1:13">
      <c r="A164" s="3" t="s">
        <v>28</v>
      </c>
      <c r="B164" s="16">
        <v>3250951</v>
      </c>
      <c r="C164" s="16">
        <v>2807414</v>
      </c>
      <c r="D164" s="16">
        <v>2875819</v>
      </c>
      <c r="E164" s="16">
        <v>6961107</v>
      </c>
      <c r="F164" s="16">
        <v>2255100</v>
      </c>
      <c r="G164" s="16">
        <v>3660097</v>
      </c>
      <c r="H164" s="16">
        <v>3299372</v>
      </c>
      <c r="I164" s="16">
        <v>2325632</v>
      </c>
      <c r="J164" s="16">
        <v>3281013</v>
      </c>
      <c r="K164" s="4"/>
      <c r="M164" s="5"/>
    </row>
    <row r="165" spans="1:13">
      <c r="A165" s="3" t="s">
        <v>29</v>
      </c>
      <c r="B165" s="16">
        <v>25271083</v>
      </c>
      <c r="C165" s="16">
        <v>28210574</v>
      </c>
      <c r="D165" s="16">
        <v>33796224</v>
      </c>
      <c r="E165" s="16">
        <v>38609349</v>
      </c>
      <c r="F165" s="16">
        <v>38170780</v>
      </c>
      <c r="G165" s="16">
        <v>44223625</v>
      </c>
      <c r="H165" s="16">
        <v>42689567</v>
      </c>
      <c r="I165" s="16">
        <v>43440209</v>
      </c>
      <c r="J165" s="16">
        <v>51354968</v>
      </c>
      <c r="K165" s="4"/>
      <c r="M165" s="5"/>
    </row>
    <row r="166" spans="1:13">
      <c r="A166" s="3" t="s">
        <v>30</v>
      </c>
      <c r="B166" s="16">
        <v>13206945</v>
      </c>
      <c r="C166" s="16">
        <v>15611477</v>
      </c>
      <c r="D166" s="16">
        <v>18607955</v>
      </c>
      <c r="E166" s="16">
        <v>19887350</v>
      </c>
      <c r="F166" s="16">
        <v>22067906</v>
      </c>
      <c r="G166" s="16">
        <v>27122745</v>
      </c>
      <c r="H166" s="16">
        <v>25104008</v>
      </c>
      <c r="I166" s="16">
        <v>26372732</v>
      </c>
      <c r="J166" s="16">
        <v>30554504</v>
      </c>
      <c r="K166" s="4"/>
      <c r="M166" s="5"/>
    </row>
    <row r="167" spans="1:13">
      <c r="A167" s="3" t="s">
        <v>31</v>
      </c>
      <c r="B167" s="16">
        <v>13250540</v>
      </c>
      <c r="C167" s="16">
        <v>13455274</v>
      </c>
      <c r="D167" s="16">
        <v>14494341</v>
      </c>
      <c r="E167" s="16">
        <v>16662591</v>
      </c>
      <c r="F167" s="16">
        <v>17717375</v>
      </c>
      <c r="G167" s="16">
        <v>18391565</v>
      </c>
      <c r="H167" s="16">
        <v>18151332</v>
      </c>
      <c r="I167" s="16">
        <v>19244623</v>
      </c>
      <c r="J167" s="16">
        <v>17704196</v>
      </c>
      <c r="K167" s="4"/>
      <c r="M167" s="5"/>
    </row>
    <row r="168" spans="1:13">
      <c r="A168" s="3" t="s">
        <v>32</v>
      </c>
      <c r="B168" s="16">
        <v>161249</v>
      </c>
      <c r="C168" s="16">
        <v>727728</v>
      </c>
      <c r="D168" s="16">
        <v>757924</v>
      </c>
      <c r="E168" s="16">
        <v>1192382</v>
      </c>
      <c r="F168" s="16">
        <v>961613</v>
      </c>
      <c r="G168" s="16">
        <v>1246001</v>
      </c>
      <c r="H168" s="16">
        <v>913339</v>
      </c>
      <c r="I168" s="16">
        <v>1319831</v>
      </c>
      <c r="J168" s="16">
        <v>1490825</v>
      </c>
      <c r="K168" s="4"/>
      <c r="M168" s="5"/>
    </row>
    <row r="169" spans="1:13">
      <c r="A169" s="3" t="s">
        <v>33</v>
      </c>
      <c r="B169" s="16">
        <v>3864751</v>
      </c>
      <c r="C169" s="16">
        <v>4590585</v>
      </c>
      <c r="D169" s="16">
        <v>4372507</v>
      </c>
      <c r="E169" s="16">
        <v>5083753</v>
      </c>
      <c r="F169" s="16">
        <v>6345923</v>
      </c>
      <c r="G169" s="16">
        <v>6780571</v>
      </c>
      <c r="H169" s="16">
        <v>7100103</v>
      </c>
      <c r="I169" s="16">
        <v>7419268</v>
      </c>
      <c r="J169" s="16">
        <v>8133714</v>
      </c>
      <c r="K169" s="4"/>
      <c r="M169" s="5"/>
    </row>
    <row r="170" spans="1:13">
      <c r="A170" s="3" t="s">
        <v>34</v>
      </c>
      <c r="B170" s="16">
        <v>868507</v>
      </c>
      <c r="C170" s="16">
        <v>765805</v>
      </c>
      <c r="D170" s="16">
        <v>825316</v>
      </c>
      <c r="E170" s="16">
        <v>778166</v>
      </c>
      <c r="F170" s="16">
        <v>1199671</v>
      </c>
      <c r="G170" s="16">
        <v>1735741</v>
      </c>
      <c r="H170" s="16">
        <v>2495824</v>
      </c>
      <c r="I170" s="16">
        <v>2435167</v>
      </c>
      <c r="J170" s="16">
        <v>1624574</v>
      </c>
      <c r="K170" s="4"/>
      <c r="M170" s="5"/>
    </row>
    <row r="171" spans="1:13">
      <c r="A171" s="3" t="s">
        <v>35</v>
      </c>
      <c r="B171" s="16">
        <v>1492230</v>
      </c>
      <c r="C171" s="16">
        <v>2023836</v>
      </c>
      <c r="D171" s="16">
        <v>1951448</v>
      </c>
      <c r="E171" s="16">
        <v>1926192</v>
      </c>
      <c r="F171" s="16">
        <v>2117808</v>
      </c>
      <c r="G171" s="16">
        <v>2618792</v>
      </c>
      <c r="H171" s="16">
        <v>1930505</v>
      </c>
      <c r="I171" s="16">
        <v>1796090</v>
      </c>
      <c r="J171" s="16">
        <v>2547211</v>
      </c>
      <c r="K171" s="4"/>
      <c r="M171" s="5"/>
    </row>
    <row r="172" spans="1:13">
      <c r="A172" s="3" t="s">
        <v>36</v>
      </c>
      <c r="B172" s="16">
        <v>12421969</v>
      </c>
      <c r="C172" s="16">
        <v>14259541</v>
      </c>
      <c r="D172" s="16">
        <v>12755098</v>
      </c>
      <c r="E172" s="16">
        <v>17451851</v>
      </c>
      <c r="F172" s="16">
        <v>21281615</v>
      </c>
      <c r="G172" s="16">
        <v>29144938</v>
      </c>
      <c r="H172" s="16">
        <v>31908049</v>
      </c>
      <c r="I172" s="16">
        <v>30433072</v>
      </c>
      <c r="J172" s="16">
        <v>32262501</v>
      </c>
      <c r="K172" s="4"/>
      <c r="M172" s="5"/>
    </row>
    <row r="173" spans="1:13">
      <c r="A173" s="3" t="s">
        <v>37</v>
      </c>
      <c r="B173" s="16">
        <v>5736036</v>
      </c>
      <c r="C173" s="16">
        <v>6898224</v>
      </c>
      <c r="D173" s="16">
        <v>8758036</v>
      </c>
      <c r="E173" s="16">
        <v>10022557</v>
      </c>
      <c r="F173" s="16">
        <v>12665785</v>
      </c>
      <c r="G173" s="16">
        <v>13831658</v>
      </c>
      <c r="H173" s="16">
        <v>14659302</v>
      </c>
      <c r="I173" s="16">
        <v>14009294</v>
      </c>
      <c r="J173" s="16">
        <v>15865427</v>
      </c>
      <c r="K173" s="4"/>
      <c r="M173" s="5"/>
    </row>
    <row r="174" spans="1:13">
      <c r="A174" s="3" t="s">
        <v>38</v>
      </c>
      <c r="B174" s="16">
        <v>2894414</v>
      </c>
      <c r="C174" s="16">
        <v>3099599</v>
      </c>
      <c r="D174" s="16">
        <v>3722586</v>
      </c>
      <c r="E174" s="16">
        <v>4346331</v>
      </c>
      <c r="F174" s="16">
        <v>5165212</v>
      </c>
      <c r="G174" s="16">
        <v>7662255</v>
      </c>
      <c r="H174" s="16">
        <v>6883495</v>
      </c>
      <c r="I174" s="16">
        <v>7123568</v>
      </c>
      <c r="J174" s="16">
        <v>7218866</v>
      </c>
      <c r="K174" s="4"/>
      <c r="M174" s="5"/>
    </row>
    <row r="175" spans="1:13">
      <c r="A175" s="3" t="s">
        <v>39</v>
      </c>
      <c r="B175" s="16">
        <v>901074</v>
      </c>
      <c r="C175" s="16">
        <v>885988</v>
      </c>
      <c r="D175" s="16">
        <v>939701</v>
      </c>
      <c r="E175" s="16">
        <v>863729</v>
      </c>
      <c r="F175" s="16">
        <v>1097118</v>
      </c>
      <c r="G175" s="16">
        <v>1105045</v>
      </c>
      <c r="H175" s="16">
        <v>1152694</v>
      </c>
      <c r="I175" s="16">
        <v>1330609</v>
      </c>
      <c r="J175" s="16">
        <v>1849035</v>
      </c>
      <c r="K175" s="4"/>
      <c r="M175" s="5"/>
    </row>
    <row r="176" spans="1:13">
      <c r="A176" s="3" t="s">
        <v>40</v>
      </c>
      <c r="B176" s="16">
        <v>0</v>
      </c>
      <c r="C176" s="16">
        <v>0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4"/>
      <c r="M176" s="5"/>
    </row>
    <row r="177" spans="1:13">
      <c r="A177" s="3" t="s">
        <v>41</v>
      </c>
      <c r="B177" s="16" t="e">
        <v>#N/A</v>
      </c>
      <c r="C177" s="16" t="e">
        <v>#N/A</v>
      </c>
      <c r="D177" s="16" t="e">
        <v>#N/A</v>
      </c>
      <c r="E177" s="16" t="e">
        <v>#N/A</v>
      </c>
      <c r="F177" s="16" t="e">
        <v>#N/A</v>
      </c>
      <c r="G177" s="16" t="e">
        <v>#N/A</v>
      </c>
      <c r="H177" s="16" t="e">
        <v>#N/A</v>
      </c>
      <c r="I177" s="16" t="e">
        <v>#N/A</v>
      </c>
      <c r="J177" s="16">
        <v>0</v>
      </c>
      <c r="K177" s="4"/>
      <c r="M177" s="5"/>
    </row>
    <row r="178" spans="1:13">
      <c r="A178" s="3" t="s">
        <v>42</v>
      </c>
      <c r="B178" s="16">
        <v>389052</v>
      </c>
      <c r="C178" s="16">
        <v>474602</v>
      </c>
      <c r="D178" s="16">
        <v>787985</v>
      </c>
      <c r="E178" s="16">
        <v>563688</v>
      </c>
      <c r="F178" s="16">
        <v>1029227</v>
      </c>
      <c r="G178" s="16">
        <v>1044127</v>
      </c>
      <c r="H178" s="16">
        <v>1022338</v>
      </c>
      <c r="I178" s="16">
        <v>1791710</v>
      </c>
      <c r="J178" s="16">
        <v>1499289</v>
      </c>
      <c r="K178" s="4"/>
      <c r="M178" s="5"/>
    </row>
    <row r="179" spans="1:13">
      <c r="A179" s="3" t="s">
        <v>43</v>
      </c>
      <c r="B179" s="16">
        <v>22985956</v>
      </c>
      <c r="C179" s="16">
        <v>71810798</v>
      </c>
      <c r="D179" s="16">
        <v>91328573</v>
      </c>
      <c r="E179" s="16">
        <v>83363906</v>
      </c>
      <c r="F179" s="16">
        <v>97809408</v>
      </c>
      <c r="G179" s="16">
        <v>100798542</v>
      </c>
      <c r="H179" s="16">
        <v>86366277</v>
      </c>
      <c r="I179" s="16">
        <v>93839827</v>
      </c>
      <c r="J179" s="16">
        <v>99771816</v>
      </c>
      <c r="K179" s="4"/>
      <c r="M179" s="5"/>
    </row>
    <row r="180" spans="1:13">
      <c r="A180" s="3" t="s">
        <v>44</v>
      </c>
      <c r="B180" s="16">
        <v>9069948</v>
      </c>
      <c r="C180" s="16">
        <v>28834223</v>
      </c>
      <c r="D180" s="16">
        <v>35270620</v>
      </c>
      <c r="E180" s="16">
        <v>36723768</v>
      </c>
      <c r="F180" s="16">
        <v>45076293</v>
      </c>
      <c r="G180" s="16">
        <v>43312636</v>
      </c>
      <c r="H180" s="16">
        <v>41336222</v>
      </c>
      <c r="I180" s="16">
        <v>41245709</v>
      </c>
      <c r="J180" s="16">
        <v>42467151</v>
      </c>
      <c r="K180" s="4"/>
      <c r="M180" s="5"/>
    </row>
    <row r="181" spans="1:13">
      <c r="A181" s="3" t="s">
        <v>45</v>
      </c>
      <c r="B181" s="16">
        <v>14721531</v>
      </c>
      <c r="C181" s="16">
        <v>12054789</v>
      </c>
      <c r="D181" s="16">
        <v>15805978</v>
      </c>
      <c r="E181" s="16">
        <v>18253952</v>
      </c>
      <c r="F181" s="16">
        <v>21489745</v>
      </c>
      <c r="G181" s="16">
        <v>22137880</v>
      </c>
      <c r="H181" s="16">
        <v>22180050</v>
      </c>
      <c r="I181" s="16">
        <v>24944944</v>
      </c>
      <c r="J181" s="16">
        <v>25550430</v>
      </c>
      <c r="K181" s="4"/>
      <c r="M181" s="5"/>
    </row>
    <row r="182" spans="1:13">
      <c r="A182" s="3" t="s">
        <v>46</v>
      </c>
      <c r="B182" s="16">
        <v>14721531</v>
      </c>
      <c r="C182" s="16">
        <v>17536554</v>
      </c>
      <c r="D182" s="16">
        <v>22551779</v>
      </c>
      <c r="E182" s="16">
        <v>25363580</v>
      </c>
      <c r="F182" s="16">
        <v>32355635</v>
      </c>
      <c r="G182" s="16">
        <v>32506700</v>
      </c>
      <c r="H182" s="16">
        <v>32231794</v>
      </c>
      <c r="I182" s="16">
        <v>35563262</v>
      </c>
      <c r="J182" s="16">
        <v>38296670</v>
      </c>
      <c r="K182" s="4"/>
      <c r="M182" s="5"/>
    </row>
    <row r="183" spans="1:13">
      <c r="A183" s="3" t="s">
        <v>47</v>
      </c>
      <c r="B183" s="16">
        <v>1363002</v>
      </c>
      <c r="C183" s="16">
        <v>1316955</v>
      </c>
      <c r="D183" s="16">
        <v>1839634</v>
      </c>
      <c r="E183" s="16">
        <v>1439222</v>
      </c>
      <c r="F183" s="16">
        <v>1561620</v>
      </c>
      <c r="G183" s="16">
        <v>1877336</v>
      </c>
      <c r="H183" s="16">
        <v>1277932</v>
      </c>
      <c r="I183" s="16">
        <v>1417507</v>
      </c>
      <c r="J183" s="16">
        <v>2011943</v>
      </c>
      <c r="K183" s="4"/>
      <c r="M183" s="5"/>
    </row>
    <row r="184" spans="1:13">
      <c r="A184" s="3" t="s">
        <v>48</v>
      </c>
      <c r="B184" s="16">
        <v>9215637</v>
      </c>
      <c r="C184" s="16">
        <v>11533261</v>
      </c>
      <c r="D184" s="16">
        <v>14450499</v>
      </c>
      <c r="E184" s="16">
        <v>16908977</v>
      </c>
      <c r="F184" s="16">
        <v>15724174</v>
      </c>
      <c r="G184" s="16">
        <v>15786743</v>
      </c>
      <c r="H184" s="16">
        <v>15507368</v>
      </c>
      <c r="I184" s="16">
        <v>14661756</v>
      </c>
      <c r="J184" s="16">
        <v>17855746</v>
      </c>
      <c r="K184" s="4"/>
      <c r="M184" s="5"/>
    </row>
    <row r="185" spans="1:13">
      <c r="A185" s="3" t="s">
        <v>49</v>
      </c>
      <c r="B185" s="16">
        <v>28778314</v>
      </c>
      <c r="C185" s="16">
        <v>33725336</v>
      </c>
      <c r="D185" s="16">
        <v>32426461</v>
      </c>
      <c r="E185" s="16">
        <v>31288055</v>
      </c>
      <c r="F185" s="16">
        <v>39704473</v>
      </c>
      <c r="G185" s="16">
        <v>35689591</v>
      </c>
      <c r="H185" s="16">
        <v>32965158</v>
      </c>
      <c r="I185" s="16">
        <v>25219938</v>
      </c>
      <c r="J185" s="16">
        <v>25265044</v>
      </c>
      <c r="K185" s="4"/>
      <c r="M185" s="5"/>
    </row>
    <row r="186" spans="1:13">
      <c r="A186" s="3" t="s">
        <v>50</v>
      </c>
      <c r="B186" s="16">
        <v>6869867</v>
      </c>
      <c r="C186" s="16">
        <v>7468572</v>
      </c>
      <c r="D186" s="16">
        <v>8765844</v>
      </c>
      <c r="E186" s="16">
        <v>9754940</v>
      </c>
      <c r="F186" s="16">
        <v>12371067</v>
      </c>
      <c r="G186" s="16">
        <v>14082610</v>
      </c>
      <c r="H186" s="16">
        <v>10982908</v>
      </c>
      <c r="I186" s="16">
        <v>16931573</v>
      </c>
      <c r="J186" s="16">
        <v>11752416</v>
      </c>
      <c r="K186" s="4"/>
      <c r="M186" s="5"/>
    </row>
    <row r="187" spans="1:13">
      <c r="A187" s="3" t="s">
        <v>51</v>
      </c>
      <c r="B187" s="16">
        <v>68829555</v>
      </c>
      <c r="C187" s="16">
        <v>74440402</v>
      </c>
      <c r="D187" s="16">
        <v>75682603</v>
      </c>
      <c r="E187" s="16">
        <v>93947543</v>
      </c>
      <c r="F187" s="16">
        <v>123000914</v>
      </c>
      <c r="G187" s="16">
        <v>117156277</v>
      </c>
      <c r="H187" s="16">
        <v>107871028</v>
      </c>
      <c r="I187" s="16">
        <v>122885845</v>
      </c>
      <c r="J187" s="16">
        <v>141910143</v>
      </c>
      <c r="K187" s="4"/>
      <c r="M187" s="5"/>
    </row>
    <row r="188" spans="1:13">
      <c r="A188" s="3" t="s">
        <v>52</v>
      </c>
      <c r="B188" s="16">
        <v>1488914</v>
      </c>
      <c r="C188" s="16">
        <v>1922280</v>
      </c>
      <c r="D188" s="16">
        <v>825316</v>
      </c>
      <c r="E188" s="16">
        <v>2691821</v>
      </c>
      <c r="F188" s="16">
        <v>3607863</v>
      </c>
      <c r="G188" s="16">
        <v>3779656</v>
      </c>
      <c r="H188" s="16">
        <v>3206635</v>
      </c>
      <c r="I188" s="16">
        <v>3342460</v>
      </c>
      <c r="J188" s="16">
        <v>3595958</v>
      </c>
      <c r="K188" s="4"/>
      <c r="M188" s="5"/>
    </row>
    <row r="189" spans="1:13">
      <c r="A189" s="3" t="s">
        <v>53</v>
      </c>
      <c r="B189" s="16">
        <v>4622678</v>
      </c>
      <c r="C189" s="16">
        <v>5291980</v>
      </c>
      <c r="D189" s="16">
        <v>5661073</v>
      </c>
      <c r="E189" s="16">
        <v>6480781</v>
      </c>
      <c r="F189" s="16">
        <v>8208592</v>
      </c>
      <c r="G189" s="16">
        <v>8453202</v>
      </c>
      <c r="H189" s="16">
        <v>7364401</v>
      </c>
      <c r="I189" s="16">
        <v>7209634</v>
      </c>
      <c r="J189" s="16">
        <v>6733557</v>
      </c>
      <c r="K189" s="4"/>
      <c r="M189" s="5"/>
    </row>
    <row r="190" spans="1:13">
      <c r="A190" s="3" t="s">
        <v>54</v>
      </c>
      <c r="B190" s="16" t="e">
        <v>#N/A</v>
      </c>
      <c r="C190" s="16" t="e">
        <v>#N/A</v>
      </c>
      <c r="D190" s="16" t="e">
        <v>#N/A</v>
      </c>
      <c r="E190" s="16">
        <v>18046503</v>
      </c>
      <c r="F190" s="16">
        <v>60578967</v>
      </c>
      <c r="G190" s="16">
        <v>68175259</v>
      </c>
      <c r="H190" s="16">
        <v>73066987</v>
      </c>
      <c r="I190" s="16">
        <v>68586421</v>
      </c>
      <c r="J190" s="16">
        <v>76107425</v>
      </c>
      <c r="K190" s="16"/>
      <c r="M190" s="5"/>
    </row>
    <row r="191" spans="1:13" ht="30">
      <c r="A191" s="3" t="s">
        <v>55</v>
      </c>
      <c r="B191" s="16">
        <v>39833735</v>
      </c>
      <c r="C191" s="16">
        <v>45309513</v>
      </c>
      <c r="D191" s="16">
        <v>50087739</v>
      </c>
      <c r="E191" s="16">
        <v>41766420</v>
      </c>
      <c r="F191" s="16">
        <v>15275258</v>
      </c>
      <c r="G191" s="16">
        <v>16884739</v>
      </c>
      <c r="H191" s="16">
        <v>14702616</v>
      </c>
      <c r="I191" s="16">
        <v>18356643</v>
      </c>
      <c r="J191" s="16">
        <v>17038617</v>
      </c>
      <c r="K191" s="4"/>
      <c r="M191" s="5"/>
    </row>
    <row r="192" spans="1:13">
      <c r="A192" s="3" t="s">
        <v>56</v>
      </c>
      <c r="B192" s="16">
        <v>182300</v>
      </c>
      <c r="C192" s="16">
        <v>279808</v>
      </c>
      <c r="D192" s="16">
        <v>339667</v>
      </c>
      <c r="E192" s="16">
        <v>376436</v>
      </c>
      <c r="F192" s="16">
        <v>363953</v>
      </c>
      <c r="G192" s="16">
        <v>334426</v>
      </c>
      <c r="H192" s="16">
        <v>354926</v>
      </c>
      <c r="I192" s="16">
        <v>273751</v>
      </c>
      <c r="J192" s="16">
        <v>365057</v>
      </c>
      <c r="K192" s="4"/>
      <c r="M192" s="5"/>
    </row>
    <row r="193" spans="1:13">
      <c r="A193" s="3" t="s">
        <v>57</v>
      </c>
      <c r="B193" s="16">
        <v>1892815</v>
      </c>
      <c r="C193" s="16">
        <v>1532424</v>
      </c>
      <c r="D193" s="16">
        <v>2187171</v>
      </c>
      <c r="E193" s="16">
        <v>2074571</v>
      </c>
      <c r="F193" s="16">
        <v>2933840</v>
      </c>
      <c r="G193" s="16">
        <v>2896825</v>
      </c>
      <c r="H193" s="16">
        <v>3041114</v>
      </c>
      <c r="I193" s="16">
        <v>4115288</v>
      </c>
      <c r="J193" s="16">
        <v>3635373</v>
      </c>
      <c r="K193" s="4"/>
      <c r="M193" s="5"/>
    </row>
    <row r="194" spans="1:13">
      <c r="A194" s="3" t="s">
        <v>58</v>
      </c>
      <c r="B194" s="16">
        <v>4753000</v>
      </c>
      <c r="C194" s="16">
        <v>4871000</v>
      </c>
      <c r="D194" s="16">
        <v>4889000</v>
      </c>
      <c r="E194" s="16">
        <v>6213000</v>
      </c>
      <c r="F194" s="16">
        <v>8931000</v>
      </c>
      <c r="G194" s="16">
        <v>7442000</v>
      </c>
      <c r="H194" s="16">
        <v>6376000</v>
      </c>
      <c r="I194" s="16">
        <v>7155000</v>
      </c>
      <c r="J194" s="16">
        <v>6896890</v>
      </c>
      <c r="K194" s="4"/>
      <c r="M194" s="5"/>
    </row>
    <row r="195" spans="1:13">
      <c r="A195" s="3" t="s">
        <v>59</v>
      </c>
      <c r="B195" s="16">
        <v>16197000</v>
      </c>
      <c r="C195" s="16">
        <v>18540000</v>
      </c>
      <c r="D195" s="16">
        <v>26199000</v>
      </c>
      <c r="E195" s="16">
        <v>31269000</v>
      </c>
      <c r="F195" s="16">
        <v>35266000</v>
      </c>
      <c r="G195" s="16">
        <v>30493000</v>
      </c>
      <c r="H195" s="16">
        <v>26175000</v>
      </c>
      <c r="I195" s="16">
        <v>31354000</v>
      </c>
      <c r="J195" s="16">
        <v>32612000</v>
      </c>
      <c r="K195" s="4"/>
      <c r="M195" s="5"/>
    </row>
    <row r="196" spans="1:13">
      <c r="A196" s="3" t="s">
        <v>60</v>
      </c>
      <c r="B196" s="16">
        <v>10124000</v>
      </c>
      <c r="C196" s="16">
        <v>9130000</v>
      </c>
      <c r="D196" s="16">
        <v>12125000</v>
      </c>
      <c r="E196" s="16">
        <v>14766000</v>
      </c>
      <c r="F196" s="16">
        <v>21433000</v>
      </c>
      <c r="G196" s="16">
        <v>17530000</v>
      </c>
      <c r="H196" s="16">
        <v>15627000</v>
      </c>
      <c r="I196" s="16">
        <v>16219000</v>
      </c>
      <c r="J196" s="16">
        <v>15457235</v>
      </c>
      <c r="K196" s="4"/>
      <c r="M196" s="5"/>
    </row>
    <row r="197" spans="1:13">
      <c r="A197" s="3" t="s">
        <v>61</v>
      </c>
      <c r="B197" s="16">
        <v>4499000</v>
      </c>
      <c r="C197" s="16">
        <v>5466000</v>
      </c>
      <c r="D197" s="16">
        <v>7400000</v>
      </c>
      <c r="E197" s="16">
        <v>10006000</v>
      </c>
      <c r="F197" s="16">
        <v>16438000</v>
      </c>
      <c r="G197" s="16">
        <v>14421000</v>
      </c>
      <c r="H197" s="16">
        <v>11774000</v>
      </c>
      <c r="I197" s="16">
        <v>12600000</v>
      </c>
      <c r="J197" s="16">
        <v>12785000</v>
      </c>
      <c r="K197" s="4"/>
      <c r="M197" s="5"/>
    </row>
    <row r="198" spans="1:13">
      <c r="A198" s="3" t="s">
        <v>62</v>
      </c>
      <c r="B198" s="16">
        <v>45277000</v>
      </c>
      <c r="C198" s="16">
        <v>47173000</v>
      </c>
      <c r="D198" s="16">
        <v>54319000</v>
      </c>
      <c r="E198" s="16">
        <v>63151000</v>
      </c>
      <c r="F198" s="16">
        <v>82185000</v>
      </c>
      <c r="G198" s="16">
        <v>74386000</v>
      </c>
      <c r="H198" s="16">
        <v>69150000</v>
      </c>
      <c r="I198" s="16">
        <v>74606000</v>
      </c>
      <c r="J198" s="16">
        <v>71739000</v>
      </c>
      <c r="K198" s="4"/>
      <c r="M198" s="5"/>
    </row>
    <row r="199" spans="1:13">
      <c r="A199" s="3" t="s">
        <v>63</v>
      </c>
      <c r="B199" s="16">
        <v>4138000</v>
      </c>
      <c r="C199" s="16">
        <v>3700000</v>
      </c>
      <c r="D199" s="16">
        <v>5118000</v>
      </c>
      <c r="E199" s="16">
        <v>7120000</v>
      </c>
      <c r="F199" s="16">
        <v>9282000</v>
      </c>
      <c r="G199" s="16">
        <v>6841000</v>
      </c>
      <c r="H199" s="16">
        <v>6930000</v>
      </c>
      <c r="I199" s="16">
        <v>7419000</v>
      </c>
      <c r="J199" s="16">
        <v>7068000</v>
      </c>
      <c r="K199" s="4"/>
      <c r="M199" s="5"/>
    </row>
    <row r="200" spans="1:13">
      <c r="A200" s="3" t="s">
        <v>64</v>
      </c>
      <c r="B200" s="16">
        <v>47511000</v>
      </c>
      <c r="C200" s="16">
        <v>47717000</v>
      </c>
      <c r="D200" s="16">
        <v>54977000</v>
      </c>
      <c r="E200" s="16">
        <v>64639000</v>
      </c>
      <c r="F200" s="16">
        <v>81646000</v>
      </c>
      <c r="G200" s="16">
        <v>71536000</v>
      </c>
      <c r="H200" s="16">
        <v>66397000</v>
      </c>
      <c r="I200" s="16">
        <v>77011000</v>
      </c>
      <c r="J200" s="16">
        <v>76926000</v>
      </c>
      <c r="K200" s="4"/>
      <c r="M200" s="5"/>
    </row>
    <row r="201" spans="1:13">
      <c r="A201" s="3" t="s">
        <v>65</v>
      </c>
      <c r="B201" s="16">
        <v>6429083</v>
      </c>
      <c r="C201" s="16">
        <v>9106961</v>
      </c>
      <c r="D201" s="16">
        <v>9378407</v>
      </c>
      <c r="E201" s="16">
        <v>8147909</v>
      </c>
      <c r="F201" s="16">
        <v>12725512</v>
      </c>
      <c r="G201" s="16">
        <v>15033945</v>
      </c>
      <c r="H201" s="16">
        <v>13412071</v>
      </c>
      <c r="I201" s="16">
        <v>13117818</v>
      </c>
      <c r="J201" s="16">
        <v>16146972</v>
      </c>
      <c r="K201" s="4"/>
      <c r="M201" s="5"/>
    </row>
    <row r="202" spans="1:13">
      <c r="A202" s="3" t="s">
        <v>66</v>
      </c>
      <c r="B202" s="16" t="e">
        <v>#N/A</v>
      </c>
      <c r="C202" s="16">
        <v>2975271</v>
      </c>
      <c r="D202" s="16">
        <v>2999485</v>
      </c>
      <c r="E202" s="16">
        <v>2815999</v>
      </c>
      <c r="F202" s="16">
        <v>3809152</v>
      </c>
      <c r="G202" s="16">
        <v>3646559</v>
      </c>
      <c r="H202" s="16">
        <v>3340998</v>
      </c>
      <c r="I202" s="16">
        <v>3399784</v>
      </c>
      <c r="J202" s="16">
        <v>3001787</v>
      </c>
      <c r="K202" s="16"/>
      <c r="M202" s="5"/>
    </row>
    <row r="203" spans="1:13">
      <c r="A203" s="3" t="s">
        <v>67</v>
      </c>
      <c r="B203" s="16" t="e">
        <v>#N/A</v>
      </c>
      <c r="C203" s="16">
        <v>8231457</v>
      </c>
      <c r="D203" s="16">
        <v>7743858</v>
      </c>
      <c r="E203" s="16">
        <v>7538518</v>
      </c>
      <c r="F203" s="16">
        <v>8573124</v>
      </c>
      <c r="G203" s="16">
        <v>8336789</v>
      </c>
      <c r="H203" s="16">
        <v>7835701</v>
      </c>
      <c r="I203" s="16">
        <v>9248335</v>
      </c>
      <c r="J203" s="16">
        <v>9488780</v>
      </c>
      <c r="K203" s="16"/>
      <c r="M203" s="5"/>
    </row>
    <row r="204" spans="1:13">
      <c r="A204" s="3" t="s">
        <v>68</v>
      </c>
      <c r="B204" s="16">
        <v>44889518</v>
      </c>
      <c r="C204" s="16">
        <v>46966625</v>
      </c>
      <c r="D204" s="16">
        <v>50974493</v>
      </c>
      <c r="E204" s="16">
        <v>55156280</v>
      </c>
      <c r="F204" s="16">
        <v>75213230</v>
      </c>
      <c r="G204" s="16">
        <v>83018997</v>
      </c>
      <c r="H204" s="16">
        <v>81442026</v>
      </c>
      <c r="I204" s="16">
        <v>88149168</v>
      </c>
      <c r="J204" s="16">
        <v>93315140</v>
      </c>
      <c r="K204" s="4"/>
      <c r="M204" s="5"/>
    </row>
    <row r="205" spans="1:13">
      <c r="A205" s="3" t="s">
        <v>69</v>
      </c>
      <c r="B205" s="16">
        <v>7166969</v>
      </c>
      <c r="C205" s="16">
        <v>7780079</v>
      </c>
      <c r="D205" s="16">
        <v>9454369</v>
      </c>
      <c r="E205" s="16">
        <v>9338176</v>
      </c>
      <c r="F205" s="16">
        <v>8911298</v>
      </c>
      <c r="G205" s="16">
        <v>12730040</v>
      </c>
      <c r="H205" s="16">
        <v>13703177</v>
      </c>
      <c r="I205" s="16">
        <v>13634657</v>
      </c>
      <c r="J205" s="16">
        <v>16198223</v>
      </c>
      <c r="K205" s="4"/>
      <c r="M205" s="5"/>
    </row>
    <row r="206" spans="1:13">
      <c r="A206" s="3" t="s">
        <v>70</v>
      </c>
      <c r="B206" s="16">
        <v>4983150</v>
      </c>
      <c r="C206" s="16">
        <v>5087147</v>
      </c>
      <c r="D206" s="16">
        <v>6280802</v>
      </c>
      <c r="E206" s="16">
        <v>7219407</v>
      </c>
      <c r="F206" s="16">
        <v>9938730</v>
      </c>
      <c r="G206" s="16">
        <v>11944474</v>
      </c>
      <c r="H206" s="16">
        <v>13115690</v>
      </c>
      <c r="I206" s="16">
        <v>11867737</v>
      </c>
      <c r="J206" s="16">
        <v>10269845</v>
      </c>
      <c r="K206" s="4"/>
      <c r="M206" s="5"/>
    </row>
    <row r="207" spans="1:13">
      <c r="A207" s="3" t="s">
        <v>71</v>
      </c>
      <c r="B207" s="16">
        <v>4647790</v>
      </c>
      <c r="C207" s="16">
        <v>4675123</v>
      </c>
      <c r="D207" s="16">
        <v>5163405</v>
      </c>
      <c r="E207" s="16">
        <v>5640450</v>
      </c>
      <c r="F207" s="16">
        <v>5871312</v>
      </c>
      <c r="G207" s="16">
        <v>7096402</v>
      </c>
      <c r="H207" s="16">
        <v>6462796</v>
      </c>
      <c r="I207" s="16">
        <v>6506668</v>
      </c>
      <c r="J207" s="16">
        <v>5575778</v>
      </c>
      <c r="K207" s="4"/>
      <c r="M207" s="5"/>
    </row>
    <row r="208" spans="1:13">
      <c r="A208" s="3" t="s">
        <v>72</v>
      </c>
      <c r="B208" s="16">
        <v>4808584</v>
      </c>
      <c r="C208" s="16">
        <v>4899871</v>
      </c>
      <c r="D208" s="16">
        <v>4597184</v>
      </c>
      <c r="E208" s="16">
        <v>5671245</v>
      </c>
      <c r="F208" s="16">
        <v>6564420</v>
      </c>
      <c r="G208" s="16">
        <v>7560162</v>
      </c>
      <c r="H208" s="16">
        <v>8300126</v>
      </c>
      <c r="I208" s="16">
        <v>8590670</v>
      </c>
      <c r="J208" s="16">
        <v>8813619</v>
      </c>
      <c r="K208" s="4"/>
      <c r="M208" s="5"/>
    </row>
    <row r="209" spans="1:13">
      <c r="A209" s="3" t="s">
        <v>73</v>
      </c>
      <c r="B209" s="16">
        <v>2144049</v>
      </c>
      <c r="C209" s="16">
        <v>2652469</v>
      </c>
      <c r="D209" s="16">
        <v>3034823</v>
      </c>
      <c r="E209" s="16">
        <v>3940407</v>
      </c>
      <c r="F209" s="16">
        <v>3959974</v>
      </c>
      <c r="G209" s="16">
        <v>4662829</v>
      </c>
      <c r="H209" s="16">
        <v>4541453</v>
      </c>
      <c r="I209" s="16">
        <v>4662702</v>
      </c>
      <c r="J209" s="16">
        <v>4875132</v>
      </c>
      <c r="K209" s="4"/>
      <c r="M209" s="5"/>
    </row>
    <row r="210" spans="1:13">
      <c r="A210" s="3" t="s">
        <v>74</v>
      </c>
      <c r="B210" s="16" t="e">
        <v>#N/A</v>
      </c>
      <c r="C210" s="16" t="e">
        <v>#N/A</v>
      </c>
      <c r="D210" s="16" t="e">
        <v>#N/A</v>
      </c>
      <c r="E210" s="16" t="e">
        <v>#N/A</v>
      </c>
      <c r="F210" s="16" t="e">
        <v>#N/A</v>
      </c>
      <c r="G210" s="16" t="e">
        <v>#N/A</v>
      </c>
      <c r="H210" s="16" t="e">
        <v>#N/A</v>
      </c>
      <c r="I210" s="16" t="e">
        <v>#N/A</v>
      </c>
      <c r="J210" s="16">
        <v>549621</v>
      </c>
      <c r="K210" s="4"/>
      <c r="M210" s="5"/>
    </row>
    <row r="211" spans="1:13">
      <c r="A211" s="3" t="s">
        <v>75</v>
      </c>
      <c r="B211" s="16">
        <v>10683735</v>
      </c>
      <c r="C211" s="16">
        <v>11458138</v>
      </c>
      <c r="D211" s="16">
        <v>13737322</v>
      </c>
      <c r="E211" s="16">
        <v>13905010</v>
      </c>
      <c r="F211" s="16">
        <v>16058858</v>
      </c>
      <c r="G211" s="16">
        <v>17164800</v>
      </c>
      <c r="H211" s="16">
        <v>16752276</v>
      </c>
      <c r="I211" s="16">
        <v>17168672</v>
      </c>
      <c r="J211" s="16">
        <v>14612183</v>
      </c>
      <c r="K211" s="4"/>
      <c r="M211" s="5"/>
    </row>
    <row r="212" spans="1:13">
      <c r="A212" s="3" t="s">
        <v>76</v>
      </c>
      <c r="B212" s="16">
        <v>14303565</v>
      </c>
      <c r="C212" s="16">
        <v>17372507</v>
      </c>
      <c r="D212" s="16">
        <v>17473521</v>
      </c>
      <c r="E212" s="16">
        <v>20581412</v>
      </c>
      <c r="F212" s="16">
        <v>29136780</v>
      </c>
      <c r="G212" s="16">
        <v>27896138</v>
      </c>
      <c r="H212" s="16">
        <v>23257521</v>
      </c>
      <c r="I212" s="16">
        <v>28538832</v>
      </c>
      <c r="J212" s="16">
        <v>29701413</v>
      </c>
      <c r="K212" s="4"/>
      <c r="M212" s="5"/>
    </row>
    <row r="213" spans="1:13">
      <c r="A213" s="3" t="s">
        <v>77</v>
      </c>
      <c r="B213" s="16">
        <v>667620</v>
      </c>
      <c r="C213" s="16">
        <v>1066138</v>
      </c>
      <c r="D213" s="16">
        <v>1004387</v>
      </c>
      <c r="E213" s="16">
        <v>1547902</v>
      </c>
      <c r="F213" s="16">
        <v>1934801</v>
      </c>
      <c r="G213" s="16">
        <v>1677809</v>
      </c>
      <c r="H213" s="16">
        <v>1919791</v>
      </c>
      <c r="I213" s="16">
        <v>1573850</v>
      </c>
      <c r="J213" s="16">
        <v>1096207</v>
      </c>
      <c r="K213" s="4"/>
      <c r="M213" s="5"/>
    </row>
    <row r="214" spans="1:13">
      <c r="A214" s="3" t="s">
        <v>78</v>
      </c>
      <c r="B214" s="16">
        <v>2474264</v>
      </c>
      <c r="C214" s="16">
        <v>3872669</v>
      </c>
      <c r="D214" s="16">
        <v>4968639</v>
      </c>
      <c r="E214" s="16">
        <v>6210751</v>
      </c>
      <c r="F214" s="16">
        <v>7845829</v>
      </c>
      <c r="G214" s="16">
        <v>7196855</v>
      </c>
      <c r="H214" s="16">
        <v>9507675</v>
      </c>
      <c r="I214" s="16">
        <v>7550220</v>
      </c>
      <c r="J214" s="16">
        <v>5214694</v>
      </c>
      <c r="K214" s="4"/>
      <c r="M214" s="5"/>
    </row>
    <row r="215" spans="1:13">
      <c r="A215" s="3" t="s">
        <v>79</v>
      </c>
      <c r="B215" s="16">
        <v>22788751</v>
      </c>
      <c r="C215" s="16">
        <v>24281583</v>
      </c>
      <c r="D215" s="16">
        <v>33688260</v>
      </c>
      <c r="E215" s="16">
        <v>38449190</v>
      </c>
      <c r="F215" s="16">
        <v>47605668</v>
      </c>
      <c r="G215" s="16">
        <v>45761274</v>
      </c>
      <c r="H215" s="16">
        <v>42689047</v>
      </c>
      <c r="I215" s="16">
        <v>46046960</v>
      </c>
      <c r="J215" s="16">
        <v>49675271</v>
      </c>
      <c r="K215" s="4"/>
      <c r="M215" s="5"/>
    </row>
    <row r="216" spans="1:13">
      <c r="A216" s="3" t="s">
        <v>80</v>
      </c>
      <c r="B216" s="16" t="e">
        <v>#N/A</v>
      </c>
      <c r="C216" s="16" t="e">
        <v>#N/A</v>
      </c>
      <c r="D216" s="16" t="e">
        <v>#N/A</v>
      </c>
      <c r="E216" s="16" t="e">
        <v>#N/A</v>
      </c>
      <c r="F216" s="16" t="e">
        <v>#N/A</v>
      </c>
      <c r="G216" s="16" t="e">
        <v>#N/A</v>
      </c>
      <c r="H216" s="16" t="e">
        <v>#N/A</v>
      </c>
      <c r="I216" s="16" t="e">
        <v>#N/A</v>
      </c>
      <c r="J216" s="16">
        <v>3597012</v>
      </c>
      <c r="K216" s="4"/>
      <c r="M216" s="5"/>
    </row>
    <row r="217" spans="1:13">
      <c r="A217" s="3" t="s">
        <v>81</v>
      </c>
      <c r="B217" s="16">
        <v>2593699</v>
      </c>
      <c r="C217" s="16">
        <v>4515775</v>
      </c>
      <c r="D217" s="16">
        <v>5395871</v>
      </c>
      <c r="E217" s="16">
        <v>8906564</v>
      </c>
      <c r="F217" s="16">
        <v>9227679</v>
      </c>
      <c r="G217" s="16">
        <v>9526549</v>
      </c>
      <c r="H217" s="16">
        <v>9064893</v>
      </c>
      <c r="I217" s="16">
        <v>10237388</v>
      </c>
      <c r="J217" s="16">
        <v>12364544</v>
      </c>
      <c r="K217" s="4"/>
      <c r="M217" s="5"/>
    </row>
    <row r="218" spans="1:13">
      <c r="A218" s="3" t="s">
        <v>82</v>
      </c>
      <c r="B218" s="16">
        <v>4320208</v>
      </c>
      <c r="C218" s="16">
        <v>5034824</v>
      </c>
      <c r="D218" s="16">
        <v>6796753</v>
      </c>
      <c r="E218" s="16">
        <v>6152774</v>
      </c>
      <c r="F218" s="16">
        <v>6816778</v>
      </c>
      <c r="G218" s="16">
        <v>6675439</v>
      </c>
      <c r="H218" s="16">
        <v>7064942</v>
      </c>
      <c r="I218" s="16">
        <v>7530283</v>
      </c>
      <c r="J218" s="16">
        <v>7599832</v>
      </c>
      <c r="K218" s="4"/>
      <c r="M218" s="5"/>
    </row>
    <row r="219" spans="1:13">
      <c r="A219" s="3" t="s">
        <v>83</v>
      </c>
      <c r="B219" s="16">
        <v>17770219</v>
      </c>
      <c r="C219" s="16">
        <v>18074780</v>
      </c>
      <c r="D219" s="16">
        <v>18791357</v>
      </c>
      <c r="E219" s="16">
        <v>22362668</v>
      </c>
      <c r="F219" s="16">
        <v>26088254</v>
      </c>
      <c r="G219" s="16">
        <v>26582038</v>
      </c>
      <c r="H219" s="16">
        <v>24861523</v>
      </c>
      <c r="I219" s="16">
        <v>26232114</v>
      </c>
      <c r="J219" s="16">
        <v>28217238</v>
      </c>
      <c r="K219" s="4"/>
      <c r="M219" s="5"/>
    </row>
    <row r="220" spans="1:13">
      <c r="A220" s="3" t="s">
        <v>84</v>
      </c>
      <c r="B220" s="16">
        <v>462785</v>
      </c>
      <c r="C220" s="16">
        <v>750328</v>
      </c>
      <c r="D220" s="16">
        <v>1063805</v>
      </c>
      <c r="E220" s="16">
        <v>503395</v>
      </c>
      <c r="F220" s="16">
        <v>757455</v>
      </c>
      <c r="G220" s="16">
        <v>1093826</v>
      </c>
      <c r="H220" s="16">
        <v>593298</v>
      </c>
      <c r="I220" s="16">
        <v>682744</v>
      </c>
      <c r="J220" s="16">
        <v>678850</v>
      </c>
      <c r="K220" s="4"/>
      <c r="M220" s="5"/>
    </row>
    <row r="221" spans="1:13">
      <c r="A221" s="3" t="s">
        <v>85</v>
      </c>
      <c r="B221" s="16">
        <v>2102133</v>
      </c>
      <c r="C221" s="16">
        <v>1402539</v>
      </c>
      <c r="D221" s="16">
        <v>1816033</v>
      </c>
      <c r="E221" s="16">
        <v>2410487</v>
      </c>
      <c r="F221" s="16">
        <v>3680284</v>
      </c>
      <c r="G221" s="16">
        <v>3745470</v>
      </c>
      <c r="H221" s="16">
        <v>4326947</v>
      </c>
      <c r="I221" s="16">
        <v>4304142</v>
      </c>
      <c r="J221" s="16">
        <v>4929190</v>
      </c>
      <c r="K221" s="4"/>
      <c r="M221" s="5"/>
    </row>
    <row r="222" spans="1:13">
      <c r="A222" s="3" t="s">
        <v>86</v>
      </c>
      <c r="B222" s="16">
        <v>6549242</v>
      </c>
      <c r="C222" s="16">
        <v>8669934</v>
      </c>
      <c r="D222" s="16">
        <v>10849637</v>
      </c>
      <c r="E222" s="16">
        <v>11292275</v>
      </c>
      <c r="F222" s="16">
        <v>13028037</v>
      </c>
      <c r="G222" s="16">
        <v>14284165</v>
      </c>
      <c r="H222" s="16">
        <v>7356171</v>
      </c>
      <c r="I222" s="16">
        <v>8042091</v>
      </c>
      <c r="J222" s="16">
        <v>10265764</v>
      </c>
      <c r="K222" s="4"/>
      <c r="M222" s="5"/>
    </row>
    <row r="225" spans="1:4" ht="45">
      <c r="A225" s="3" t="s">
        <v>105</v>
      </c>
      <c r="B225" s="17" t="s">
        <v>106</v>
      </c>
      <c r="C225" s="17" t="s">
        <v>107</v>
      </c>
      <c r="D225" s="17" t="s">
        <v>108</v>
      </c>
    </row>
    <row r="226" spans="1:4">
      <c r="A226" s="3" t="s">
        <v>27</v>
      </c>
      <c r="B226" s="17">
        <v>156270083</v>
      </c>
      <c r="C226" s="17">
        <v>158844968</v>
      </c>
      <c r="D226" s="17">
        <f>SUM(Table2[[#This Row],[Total Charity Care 2005-2013]:[Total Bad Debt 2005-2013]])</f>
        <v>315115051</v>
      </c>
    </row>
    <row r="227" spans="1:4">
      <c r="A227" s="3" t="s">
        <v>28</v>
      </c>
      <c r="B227" s="17">
        <v>11474649</v>
      </c>
      <c r="C227" s="17">
        <v>19241856</v>
      </c>
      <c r="D227" s="17">
        <f>SUM(Table2[[#This Row],[Total Charity Care 2005-2013]:[Total Bad Debt 2005-2013]])</f>
        <v>30716505</v>
      </c>
    </row>
    <row r="228" spans="1:4">
      <c r="A228" s="3" t="s">
        <v>29</v>
      </c>
      <c r="B228" s="17">
        <v>261817121</v>
      </c>
      <c r="C228" s="17">
        <v>83949258</v>
      </c>
      <c r="D228" s="17">
        <f>SUM(Table2[[#This Row],[Total Charity Care 2005-2013]:[Total Bad Debt 2005-2013]])</f>
        <v>345766379</v>
      </c>
    </row>
    <row r="229" spans="1:4">
      <c r="A229" s="3" t="s">
        <v>30</v>
      </c>
      <c r="B229" s="17">
        <v>143572953</v>
      </c>
      <c r="C229" s="17">
        <v>54962669</v>
      </c>
      <c r="D229" s="17">
        <f>SUM(Table2[[#This Row],[Total Charity Care 2005-2013]:[Total Bad Debt 2005-2013]])</f>
        <v>198535622</v>
      </c>
    </row>
    <row r="230" spans="1:4">
      <c r="A230" s="3" t="s">
        <v>31</v>
      </c>
      <c r="B230" s="17">
        <v>66120689</v>
      </c>
      <c r="C230" s="17">
        <v>82951148</v>
      </c>
      <c r="D230" s="17">
        <f>SUM(Table2[[#This Row],[Total Charity Care 2005-2013]:[Total Bad Debt 2005-2013]])</f>
        <v>149071837</v>
      </c>
    </row>
    <row r="231" spans="1:4">
      <c r="A231" s="3" t="s">
        <v>32</v>
      </c>
      <c r="B231" s="17">
        <v>2968602</v>
      </c>
      <c r="C231" s="17">
        <v>5802290</v>
      </c>
      <c r="D231" s="17">
        <f>SUM(Table2[[#This Row],[Total Charity Care 2005-2013]:[Total Bad Debt 2005-2013]])</f>
        <v>8770892</v>
      </c>
    </row>
    <row r="232" spans="1:4">
      <c r="A232" s="3" t="s">
        <v>33</v>
      </c>
      <c r="B232" s="17">
        <v>16317683</v>
      </c>
      <c r="C232" s="17">
        <v>37373492</v>
      </c>
      <c r="D232" s="17">
        <f>SUM(Table2[[#This Row],[Total Charity Care 2005-2013]:[Total Bad Debt 2005-2013]])</f>
        <v>53691175</v>
      </c>
    </row>
    <row r="233" spans="1:4">
      <c r="A233" s="3" t="s">
        <v>34</v>
      </c>
      <c r="B233" s="17">
        <v>1897186</v>
      </c>
      <c r="C233" s="17">
        <v>10831585</v>
      </c>
      <c r="D233" s="17">
        <f>SUM(Table2[[#This Row],[Total Charity Care 2005-2013]:[Total Bad Debt 2005-2013]])</f>
        <v>12728771</v>
      </c>
    </row>
    <row r="234" spans="1:4">
      <c r="A234" s="3" t="s">
        <v>35</v>
      </c>
      <c r="B234" s="17">
        <v>5207969</v>
      </c>
      <c r="C234" s="17">
        <v>13196143</v>
      </c>
      <c r="D234" s="17">
        <f>SUM(Table2[[#This Row],[Total Charity Care 2005-2013]:[Total Bad Debt 2005-2013]])</f>
        <v>18404112</v>
      </c>
    </row>
    <row r="235" spans="1:4">
      <c r="A235" s="3" t="s">
        <v>36</v>
      </c>
      <c r="B235" s="17">
        <v>126926264</v>
      </c>
      <c r="C235" s="17">
        <v>74992370</v>
      </c>
      <c r="D235" s="17">
        <f>SUM(Table2[[#This Row],[Total Charity Care 2005-2013]:[Total Bad Debt 2005-2013]])</f>
        <v>201918634</v>
      </c>
    </row>
    <row r="236" spans="1:4">
      <c r="A236" s="3" t="s">
        <v>37</v>
      </c>
      <c r="B236" s="17">
        <v>49546495</v>
      </c>
      <c r="C236" s="17">
        <v>52899824</v>
      </c>
      <c r="D236" s="17">
        <f>SUM(Table2[[#This Row],[Total Charity Care 2005-2013]:[Total Bad Debt 2005-2013]])</f>
        <v>102446319</v>
      </c>
    </row>
    <row r="237" spans="1:4">
      <c r="A237" s="3" t="s">
        <v>38</v>
      </c>
      <c r="B237" s="17">
        <v>25585096</v>
      </c>
      <c r="C237" s="17">
        <v>22531230</v>
      </c>
      <c r="D237" s="17">
        <f>SUM(Table2[[#This Row],[Total Charity Care 2005-2013]:[Total Bad Debt 2005-2013]])</f>
        <v>48116326</v>
      </c>
    </row>
    <row r="238" spans="1:4">
      <c r="A238" s="3" t="s">
        <v>39</v>
      </c>
      <c r="B238" s="17">
        <v>2005689</v>
      </c>
      <c r="C238" s="17">
        <v>8119304</v>
      </c>
      <c r="D238" s="17">
        <f>SUM(Table2[[#This Row],[Total Charity Care 2005-2013]:[Total Bad Debt 2005-2013]])</f>
        <v>10124993</v>
      </c>
    </row>
    <row r="239" spans="1:4">
      <c r="A239" s="3" t="s">
        <v>109</v>
      </c>
      <c r="B239" s="17" t="s">
        <v>110</v>
      </c>
      <c r="C239" s="17" t="s">
        <v>110</v>
      </c>
      <c r="D239" s="17" t="s">
        <v>110</v>
      </c>
    </row>
    <row r="240" spans="1:4">
      <c r="A240" s="3" t="s">
        <v>41</v>
      </c>
      <c r="B240" s="17" t="s">
        <v>110</v>
      </c>
      <c r="C240" s="17" t="s">
        <v>110</v>
      </c>
      <c r="D240" s="17" t="s">
        <v>110</v>
      </c>
    </row>
    <row r="241" spans="1:4">
      <c r="A241" s="3" t="s">
        <v>42</v>
      </c>
      <c r="B241" s="17">
        <v>2759026</v>
      </c>
      <c r="C241" s="17">
        <v>5842992</v>
      </c>
      <c r="D241" s="17">
        <f>SUM(Table2[[#This Row],[Total Charity Care 2005-2013]:[Total Bad Debt 2005-2013]])</f>
        <v>8602018</v>
      </c>
    </row>
    <row r="242" spans="1:4">
      <c r="A242" s="3" t="s">
        <v>43</v>
      </c>
      <c r="B242" s="17">
        <v>560705335</v>
      </c>
      <c r="C242" s="17">
        <v>187369768</v>
      </c>
      <c r="D242" s="17">
        <f>SUM(Table2[[#This Row],[Total Charity Care 2005-2013]:[Total Bad Debt 2005-2013]])</f>
        <v>748075103</v>
      </c>
    </row>
    <row r="243" spans="1:4">
      <c r="A243" s="3" t="s">
        <v>44</v>
      </c>
      <c r="B243" s="17">
        <v>253193414</v>
      </c>
      <c r="C243" s="17">
        <v>70143156</v>
      </c>
      <c r="D243" s="17">
        <f>SUM(Table2[[#This Row],[Total Charity Care 2005-2013]:[Total Bad Debt 2005-2013]])</f>
        <v>323336570</v>
      </c>
    </row>
    <row r="244" spans="1:4">
      <c r="A244" s="3" t="s">
        <v>45</v>
      </c>
      <c r="B244" s="17">
        <v>118570281</v>
      </c>
      <c r="C244" s="17">
        <v>58569018</v>
      </c>
      <c r="D244" s="17">
        <f>SUM(Table2[[#This Row],[Total Charity Care 2005-2013]:[Total Bad Debt 2005-2013]])</f>
        <v>177139299</v>
      </c>
    </row>
    <row r="245" spans="1:4">
      <c r="A245" s="3" t="s">
        <v>46</v>
      </c>
      <c r="B245" s="17">
        <v>174552918</v>
      </c>
      <c r="C245" s="17">
        <v>76574587</v>
      </c>
      <c r="D245" s="17">
        <f>SUM(Table2[[#This Row],[Total Charity Care 2005-2013]:[Total Bad Debt 2005-2013]])</f>
        <v>251127505</v>
      </c>
    </row>
    <row r="246" spans="1:4">
      <c r="A246" s="3" t="s">
        <v>47</v>
      </c>
      <c r="B246" s="17">
        <v>3805114</v>
      </c>
      <c r="C246" s="17">
        <v>10300037</v>
      </c>
      <c r="D246" s="17">
        <f>SUM(Table2[[#This Row],[Total Charity Care 2005-2013]:[Total Bad Debt 2005-2013]])</f>
        <v>14105151</v>
      </c>
    </row>
    <row r="247" spans="1:4">
      <c r="A247" s="3" t="s">
        <v>48</v>
      </c>
      <c r="B247" s="17">
        <v>30704359</v>
      </c>
      <c r="C247" s="17">
        <v>100939802</v>
      </c>
      <c r="D247" s="17">
        <f>SUM(Table2[[#This Row],[Total Charity Care 2005-2013]:[Total Bad Debt 2005-2013]])</f>
        <v>131644161</v>
      </c>
    </row>
    <row r="248" spans="1:4">
      <c r="A248" s="3" t="s">
        <v>49</v>
      </c>
      <c r="B248" s="17">
        <v>137225150</v>
      </c>
      <c r="C248" s="17">
        <v>147837220</v>
      </c>
      <c r="D248" s="17">
        <f>SUM(Table2[[#This Row],[Total Charity Care 2005-2013]:[Total Bad Debt 2005-2013]])</f>
        <v>285062370</v>
      </c>
    </row>
    <row r="249" spans="1:4">
      <c r="A249" s="3" t="s">
        <v>50</v>
      </c>
      <c r="B249" s="17">
        <v>55781182</v>
      </c>
      <c r="C249" s="17">
        <v>43198615</v>
      </c>
      <c r="D249" s="17">
        <f>SUM(Table2[[#This Row],[Total Charity Care 2005-2013]:[Total Bad Debt 2005-2013]])</f>
        <v>98979797</v>
      </c>
    </row>
    <row r="250" spans="1:4">
      <c r="A250" s="3" t="s">
        <v>51</v>
      </c>
      <c r="B250" s="17">
        <v>536723439</v>
      </c>
      <c r="C250" s="17">
        <v>389000871</v>
      </c>
      <c r="D250" s="17">
        <f>SUM(Table2[[#This Row],[Total Charity Care 2005-2013]:[Total Bad Debt 2005-2013]])</f>
        <v>925724310</v>
      </c>
    </row>
    <row r="251" spans="1:4">
      <c r="A251" s="3" t="s">
        <v>52</v>
      </c>
      <c r="B251" s="17">
        <v>11275420</v>
      </c>
      <c r="C251" s="17">
        <v>13185483</v>
      </c>
      <c r="D251" s="17">
        <f>SUM(Table2[[#This Row],[Total Charity Care 2005-2013]:[Total Bad Debt 2005-2013]])</f>
        <v>24460903</v>
      </c>
    </row>
    <row r="252" spans="1:4">
      <c r="A252" s="3" t="s">
        <v>53</v>
      </c>
      <c r="B252" s="17">
        <v>44220053</v>
      </c>
      <c r="C252" s="17">
        <v>15805845</v>
      </c>
      <c r="D252" s="17">
        <f>SUM(Table2[[#This Row],[Total Charity Care 2005-2013]:[Total Bad Debt 2005-2013]])</f>
        <v>60025898</v>
      </c>
    </row>
    <row r="253" spans="1:4" ht="30">
      <c r="A253" s="3" t="s">
        <v>111</v>
      </c>
      <c r="B253" s="17">
        <v>221149367</v>
      </c>
      <c r="C253" s="17">
        <v>143412195</v>
      </c>
      <c r="D253" s="17">
        <f>SUM(Table2[[#This Row],[Total Charity Care 2005-2013]:[Total Bad Debt 2005-2013]])</f>
        <v>364561562</v>
      </c>
    </row>
    <row r="254" spans="1:4" ht="30">
      <c r="A254" s="3" t="s">
        <v>55</v>
      </c>
      <c r="B254" s="17">
        <v>176415820</v>
      </c>
      <c r="C254" s="17">
        <v>82839460</v>
      </c>
      <c r="D254" s="17">
        <f>SUM(Table2[[#This Row],[Total Charity Care 2005-2013]:[Total Bad Debt 2005-2013]])</f>
        <v>259255280</v>
      </c>
    </row>
    <row r="255" spans="1:4">
      <c r="A255" s="3" t="s">
        <v>56</v>
      </c>
      <c r="B255" s="17">
        <v>1249630</v>
      </c>
      <c r="C255" s="17">
        <v>1620694</v>
      </c>
      <c r="D255" s="17">
        <f>SUM(Table2[[#This Row],[Total Charity Care 2005-2013]:[Total Bad Debt 2005-2013]])</f>
        <v>2870324</v>
      </c>
    </row>
    <row r="256" spans="1:4">
      <c r="A256" s="3" t="s">
        <v>57</v>
      </c>
      <c r="B256" s="17">
        <v>9940755</v>
      </c>
      <c r="C256" s="17">
        <v>14368666</v>
      </c>
      <c r="D256" s="17">
        <f>SUM(Table2[[#This Row],[Total Charity Care 2005-2013]:[Total Bad Debt 2005-2013]])</f>
        <v>24309421</v>
      </c>
    </row>
    <row r="257" spans="1:4">
      <c r="A257" s="3" t="s">
        <v>58</v>
      </c>
      <c r="B257" s="17">
        <v>48506272</v>
      </c>
      <c r="C257" s="17">
        <v>9020618</v>
      </c>
      <c r="D257" s="17">
        <f>SUM(Table2[[#This Row],[Total Charity Care 2005-2013]:[Total Bad Debt 2005-2013]])</f>
        <v>57526890</v>
      </c>
    </row>
    <row r="258" spans="1:4">
      <c r="A258" s="3" t="s">
        <v>59</v>
      </c>
      <c r="B258" s="17">
        <v>205499000</v>
      </c>
      <c r="C258" s="17">
        <v>42606000</v>
      </c>
      <c r="D258" s="17">
        <f>SUM(Table2[[#This Row],[Total Charity Care 2005-2013]:[Total Bad Debt 2005-2013]])</f>
        <v>248105000</v>
      </c>
    </row>
    <row r="259" spans="1:4">
      <c r="A259" s="3" t="s">
        <v>60</v>
      </c>
      <c r="B259" s="17">
        <v>98683131</v>
      </c>
      <c r="C259" s="17">
        <v>33728104</v>
      </c>
      <c r="D259" s="17">
        <f>SUM(Table2[[#This Row],[Total Charity Care 2005-2013]:[Total Bad Debt 2005-2013]])</f>
        <v>132411235</v>
      </c>
    </row>
    <row r="260" spans="1:4">
      <c r="A260" s="3" t="s">
        <v>61</v>
      </c>
      <c r="B260" s="17">
        <v>72616000</v>
      </c>
      <c r="C260" s="17">
        <v>22773000</v>
      </c>
      <c r="D260" s="17">
        <f>SUM(Table2[[#This Row],[Total Charity Care 2005-2013]:[Total Bad Debt 2005-2013]])</f>
        <v>95389000</v>
      </c>
    </row>
    <row r="261" spans="1:4">
      <c r="A261" s="3" t="s">
        <v>62</v>
      </c>
      <c r="B261" s="17">
        <v>478918000</v>
      </c>
      <c r="C261" s="17">
        <v>103068000</v>
      </c>
      <c r="D261" s="17">
        <f>SUM(Table2[[#This Row],[Total Charity Care 2005-2013]:[Total Bad Debt 2005-2013]])</f>
        <v>581986000</v>
      </c>
    </row>
    <row r="262" spans="1:4">
      <c r="A262" s="3" t="s">
        <v>63</v>
      </c>
      <c r="B262" s="17">
        <v>44619000</v>
      </c>
      <c r="C262" s="17">
        <v>12997000</v>
      </c>
      <c r="D262" s="17">
        <f>SUM(Table2[[#This Row],[Total Charity Care 2005-2013]:[Total Bad Debt 2005-2013]])</f>
        <v>57616000</v>
      </c>
    </row>
    <row r="263" spans="1:4">
      <c r="A263" s="3" t="s">
        <v>64</v>
      </c>
      <c r="B263" s="17">
        <v>483288000</v>
      </c>
      <c r="C263" s="17">
        <v>105072000</v>
      </c>
      <c r="D263" s="17">
        <f>SUM(Table2[[#This Row],[Total Charity Care 2005-2013]:[Total Bad Debt 2005-2013]])</f>
        <v>588360000</v>
      </c>
    </row>
    <row r="264" spans="1:4">
      <c r="A264" s="3" t="s">
        <v>65</v>
      </c>
      <c r="B264" s="17">
        <v>53986490</v>
      </c>
      <c r="C264" s="17">
        <v>49512188</v>
      </c>
      <c r="D264" s="17">
        <f>SUM(Table2[[#This Row],[Total Charity Care 2005-2013]:[Total Bad Debt 2005-2013]])</f>
        <v>103498678</v>
      </c>
    </row>
    <row r="265" spans="1:4">
      <c r="A265" s="3" t="s">
        <v>112</v>
      </c>
      <c r="B265" s="17">
        <v>10781677</v>
      </c>
      <c r="C265" s="17">
        <v>15207358</v>
      </c>
      <c r="D265" s="17">
        <f>SUM(Table2[[#This Row],[Total Charity Care 2005-2013]:[Total Bad Debt 2005-2013]])</f>
        <v>25989035</v>
      </c>
    </row>
    <row r="266" spans="1:4">
      <c r="A266" s="3" t="s">
        <v>113</v>
      </c>
      <c r="B266" s="17">
        <v>33099831</v>
      </c>
      <c r="C266" s="17">
        <v>33896731</v>
      </c>
      <c r="D266" s="17">
        <f>SUM(Table2[[#This Row],[Total Charity Care 2005-2013]:[Total Bad Debt 2005-2013]])</f>
        <v>66996562</v>
      </c>
    </row>
    <row r="267" spans="1:4">
      <c r="A267" s="3" t="s">
        <v>68</v>
      </c>
      <c r="B267" s="17">
        <v>349859165</v>
      </c>
      <c r="C267" s="17">
        <v>269266312</v>
      </c>
      <c r="D267" s="17">
        <f>SUM(Table2[[#This Row],[Total Charity Care 2005-2013]:[Total Bad Debt 2005-2013]])</f>
        <v>619125477</v>
      </c>
    </row>
    <row r="268" spans="1:4">
      <c r="A268" s="3" t="s">
        <v>69</v>
      </c>
      <c r="B268" s="17">
        <v>48407563</v>
      </c>
      <c r="C268" s="17">
        <v>50509425</v>
      </c>
      <c r="D268" s="17">
        <f>SUM(Table2[[#This Row],[Total Charity Care 2005-2013]:[Total Bad Debt 2005-2013]])</f>
        <v>98916988</v>
      </c>
    </row>
    <row r="269" spans="1:4">
      <c r="A269" s="3" t="s">
        <v>70</v>
      </c>
      <c r="B269" s="17">
        <v>37824651</v>
      </c>
      <c r="C269" s="17">
        <v>42882331</v>
      </c>
      <c r="D269" s="17">
        <f>SUM(Table2[[#This Row],[Total Charity Care 2005-2013]:[Total Bad Debt 2005-2013]])</f>
        <v>80706982</v>
      </c>
    </row>
    <row r="270" spans="1:4">
      <c r="A270" s="3" t="s">
        <v>71</v>
      </c>
      <c r="B270" s="17">
        <v>19361260</v>
      </c>
      <c r="C270" s="17">
        <v>32278464</v>
      </c>
      <c r="D270" s="17">
        <f>SUM(Table2[[#This Row],[Total Charity Care 2005-2013]:[Total Bad Debt 2005-2013]])</f>
        <v>51639724</v>
      </c>
    </row>
    <row r="271" spans="1:4">
      <c r="A271" s="3" t="s">
        <v>72</v>
      </c>
      <c r="B271" s="17">
        <v>27296808</v>
      </c>
      <c r="C271" s="17">
        <v>32509073</v>
      </c>
      <c r="D271" s="17">
        <f>SUM(Table2[[#This Row],[Total Charity Care 2005-2013]:[Total Bad Debt 2005-2013]])</f>
        <v>59805881</v>
      </c>
    </row>
    <row r="272" spans="1:4">
      <c r="A272" s="3" t="s">
        <v>73</v>
      </c>
      <c r="B272" s="17">
        <v>8866122</v>
      </c>
      <c r="C272" s="17">
        <v>25607716</v>
      </c>
      <c r="D272" s="17">
        <f>SUM(Table2[[#This Row],[Total Charity Care 2005-2013]:[Total Bad Debt 2005-2013]])</f>
        <v>34473838</v>
      </c>
    </row>
    <row r="273" spans="1:4">
      <c r="A273" s="3" t="s">
        <v>74</v>
      </c>
      <c r="B273" s="17">
        <v>549621</v>
      </c>
      <c r="C273" s="17">
        <v>0</v>
      </c>
      <c r="D273" s="17">
        <f>SUM(Table2[[#This Row],[Total Charity Care 2005-2013]:[Total Bad Debt 2005-2013]])</f>
        <v>549621</v>
      </c>
    </row>
    <row r="274" spans="1:4">
      <c r="A274" s="3" t="s">
        <v>75</v>
      </c>
      <c r="B274" s="17">
        <v>87455165</v>
      </c>
      <c r="C274" s="17">
        <v>44085829</v>
      </c>
      <c r="D274" s="17">
        <f>SUM(Table2[[#This Row],[Total Charity Care 2005-2013]:[Total Bad Debt 2005-2013]])</f>
        <v>131540994</v>
      </c>
    </row>
    <row r="275" spans="1:4">
      <c r="A275" s="3" t="s">
        <v>76</v>
      </c>
      <c r="B275" s="17">
        <v>94105135</v>
      </c>
      <c r="C275" s="17">
        <v>114156554</v>
      </c>
      <c r="D275" s="17">
        <f>SUM(Table2[[#This Row],[Total Charity Care 2005-2013]:[Total Bad Debt 2005-2013]])</f>
        <v>208261689</v>
      </c>
    </row>
    <row r="276" spans="1:4">
      <c r="A276" s="3" t="s">
        <v>77</v>
      </c>
      <c r="B276" s="17">
        <v>2352513</v>
      </c>
      <c r="C276" s="17">
        <v>10135992</v>
      </c>
      <c r="D276" s="17">
        <f>SUM(Table2[[#This Row],[Total Charity Care 2005-2013]:[Total Bad Debt 2005-2013]])</f>
        <v>12488505</v>
      </c>
    </row>
    <row r="277" spans="1:4">
      <c r="A277" s="3" t="s">
        <v>78</v>
      </c>
      <c r="B277" s="17">
        <v>27859266</v>
      </c>
      <c r="C277" s="17">
        <v>26982330</v>
      </c>
      <c r="D277" s="17">
        <f>SUM(Table2[[#This Row],[Total Charity Care 2005-2013]:[Total Bad Debt 2005-2013]])</f>
        <v>54841596</v>
      </c>
    </row>
    <row r="278" spans="1:4">
      <c r="A278" s="3" t="s">
        <v>79</v>
      </c>
      <c r="B278" s="17">
        <v>191522735</v>
      </c>
      <c r="C278" s="17">
        <v>159463269</v>
      </c>
      <c r="D278" s="17">
        <f>SUM(Table2[[#This Row],[Total Charity Care 2005-2013]:[Total Bad Debt 2005-2013]])</f>
        <v>350986004</v>
      </c>
    </row>
    <row r="279" spans="1:4">
      <c r="A279" s="3" t="s">
        <v>114</v>
      </c>
      <c r="B279" s="17">
        <v>1862402</v>
      </c>
      <c r="C279" s="17">
        <v>1734610</v>
      </c>
      <c r="D279" s="17">
        <f>SUM(Table2[[#This Row],[Total Charity Care 2005-2013]:[Total Bad Debt 2005-2013]])</f>
        <v>3597012</v>
      </c>
    </row>
    <row r="280" spans="1:4">
      <c r="A280" s="3" t="s">
        <v>81</v>
      </c>
      <c r="B280" s="17">
        <v>35297941</v>
      </c>
      <c r="C280" s="17">
        <v>36535021</v>
      </c>
      <c r="D280" s="17">
        <f>SUM(Table2[[#This Row],[Total Charity Care 2005-2013]:[Total Bad Debt 2005-2013]])</f>
        <v>71832962</v>
      </c>
    </row>
    <row r="281" spans="1:4">
      <c r="A281" s="3" t="s">
        <v>82</v>
      </c>
      <c r="B281" s="17">
        <v>48348067</v>
      </c>
      <c r="C281" s="17">
        <v>9643766</v>
      </c>
      <c r="D281" s="17">
        <f>SUM(Table2[[#This Row],[Total Charity Care 2005-2013]:[Total Bad Debt 2005-2013]])</f>
        <v>57991833</v>
      </c>
    </row>
    <row r="282" spans="1:4">
      <c r="A282" s="3" t="s">
        <v>83</v>
      </c>
      <c r="B282" s="17">
        <v>71807467</v>
      </c>
      <c r="C282" s="17">
        <v>137172724</v>
      </c>
      <c r="D282" s="17">
        <f>SUM(Table2[[#This Row],[Total Charity Care 2005-2013]:[Total Bad Debt 2005-2013]])</f>
        <v>208980191</v>
      </c>
    </row>
    <row r="283" spans="1:4">
      <c r="A283" s="3" t="s">
        <v>84</v>
      </c>
      <c r="B283" s="17">
        <v>2839615</v>
      </c>
      <c r="C283" s="17">
        <v>3746871</v>
      </c>
      <c r="D283" s="17">
        <f>SUM(Table2[[#This Row],[Total Charity Care 2005-2013]:[Total Bad Debt 2005-2013]])</f>
        <v>6586486</v>
      </c>
    </row>
    <row r="284" spans="1:4">
      <c r="A284" s="3" t="s">
        <v>85</v>
      </c>
      <c r="B284" s="17">
        <v>11047144</v>
      </c>
      <c r="C284" s="17">
        <v>17670081</v>
      </c>
      <c r="D284" s="17">
        <f>SUM(Table2[[#This Row],[Total Charity Care 2005-2013]:[Total Bad Debt 2005-2013]])</f>
        <v>28717225</v>
      </c>
    </row>
    <row r="285" spans="1:4">
      <c r="A285" s="3" t="s">
        <v>86</v>
      </c>
      <c r="B285" s="17">
        <v>22612608</v>
      </c>
      <c r="C285" s="17">
        <v>67724708</v>
      </c>
      <c r="D285" s="17">
        <f>SUM(Table2[[#This Row],[Total Charity Care 2005-2013]:[Total Bad Debt 2005-2013]])</f>
        <v>90337316</v>
      </c>
    </row>
    <row r="287" spans="1:4">
      <c r="A287" s="3" t="s">
        <v>115</v>
      </c>
    </row>
    <row r="289" spans="1:4" ht="45">
      <c r="A289" s="2" t="s">
        <v>105</v>
      </c>
      <c r="B289" s="18" t="s">
        <v>116</v>
      </c>
      <c r="C289" s="18" t="s">
        <v>117</v>
      </c>
      <c r="D289" s="18" t="s">
        <v>118</v>
      </c>
    </row>
    <row r="290" spans="1:4">
      <c r="A290" s="19" t="s">
        <v>27</v>
      </c>
      <c r="B290" s="5">
        <v>0.48926131273207651</v>
      </c>
      <c r="C290" s="5">
        <v>0.90384796066302675</v>
      </c>
      <c r="D290" s="5">
        <v>0.69275307163786037</v>
      </c>
    </row>
    <row r="291" spans="1:4">
      <c r="A291" s="19" t="s">
        <v>28</v>
      </c>
      <c r="B291" s="5">
        <v>0.86603972196577816</v>
      </c>
      <c r="C291" s="5">
        <v>-0.27924116972491198</v>
      </c>
      <c r="D291" s="5">
        <v>9.2471402983311645E-3</v>
      </c>
    </row>
    <row r="292" spans="1:4">
      <c r="A292" s="19" t="s">
        <v>29</v>
      </c>
      <c r="B292" s="5">
        <v>2.125590832036619</v>
      </c>
      <c r="C292" s="5">
        <v>-7.6200088160570806E-2</v>
      </c>
      <c r="D292" s="5">
        <v>1.0321633227986311</v>
      </c>
    </row>
    <row r="293" spans="1:4">
      <c r="A293" s="19" t="s">
        <v>30</v>
      </c>
      <c r="B293" s="5">
        <v>4.4620987194056534</v>
      </c>
      <c r="C293" s="5">
        <v>-0.28791151802109244</v>
      </c>
      <c r="D293" s="5">
        <v>1.3135179256065654</v>
      </c>
    </row>
    <row r="294" spans="1:4">
      <c r="A294" s="19" t="s">
        <v>31</v>
      </c>
      <c r="B294" s="5">
        <v>-0.14725910038710482</v>
      </c>
      <c r="C294" s="5">
        <v>0.80754088399651403</v>
      </c>
      <c r="D294" s="5">
        <v>0.33611128301186216</v>
      </c>
    </row>
    <row r="295" spans="1:4">
      <c r="A295" s="19" t="s">
        <v>32</v>
      </c>
      <c r="B295" s="5">
        <v>16.978899330176411</v>
      </c>
      <c r="C295" s="5">
        <v>5.2913637419911694</v>
      </c>
      <c r="D295" s="5">
        <v>8.2454836929221269</v>
      </c>
    </row>
    <row r="296" spans="1:4">
      <c r="A296" s="19" t="s">
        <v>33</v>
      </c>
      <c r="B296" s="5">
        <v>3.3979762431967129</v>
      </c>
      <c r="C296" s="5">
        <v>0.54022338101000256</v>
      </c>
      <c r="D296" s="5">
        <v>1.1045894030430421</v>
      </c>
    </row>
    <row r="297" spans="1:4">
      <c r="A297" s="19" t="s">
        <v>34</v>
      </c>
      <c r="B297" s="5">
        <v>1.4026153846153846</v>
      </c>
      <c r="C297" s="5">
        <v>0.79815488936007128</v>
      </c>
      <c r="D297" s="5">
        <v>0.87053644933201457</v>
      </c>
    </row>
    <row r="298" spans="1:4">
      <c r="A298" s="19" t="s">
        <v>35</v>
      </c>
      <c r="B298" s="5">
        <v>2.8734423373539433</v>
      </c>
      <c r="C298" s="5">
        <v>1.6941844252372867E-2</v>
      </c>
      <c r="D298" s="5">
        <v>0.70698283776629611</v>
      </c>
    </row>
    <row r="299" spans="1:4">
      <c r="A299" s="19" t="s">
        <v>36</v>
      </c>
      <c r="B299" s="5">
        <v>3.0272483115263058</v>
      </c>
      <c r="C299" s="5">
        <v>0.25445248613239385</v>
      </c>
      <c r="D299" s="5">
        <v>1.5972131310261681</v>
      </c>
    </row>
    <row r="300" spans="1:4">
      <c r="A300" s="19" t="s">
        <v>37</v>
      </c>
      <c r="B300" s="5">
        <v>6.115906020197273</v>
      </c>
      <c r="C300" s="5">
        <v>0.22831860787557939</v>
      </c>
      <c r="D300" s="5">
        <v>1.7659217968645944</v>
      </c>
    </row>
    <row r="301" spans="1:4">
      <c r="A301" s="19" t="s">
        <v>38</v>
      </c>
      <c r="B301" s="5">
        <v>2.40156342948928</v>
      </c>
      <c r="C301" s="5">
        <v>0.84650837864799022</v>
      </c>
      <c r="D301" s="5">
        <v>1.4940682293548884</v>
      </c>
    </row>
    <row r="302" spans="1:4">
      <c r="A302" s="19" t="s">
        <v>39</v>
      </c>
      <c r="B302" s="5">
        <v>5.359913314069793</v>
      </c>
      <c r="C302" s="5">
        <v>0.67801203729390058</v>
      </c>
      <c r="D302" s="5">
        <v>1.052034572077321</v>
      </c>
    </row>
    <row r="303" spans="1:4">
      <c r="A303" s="19" t="s">
        <v>109</v>
      </c>
      <c r="B303" s="5" t="s">
        <v>110</v>
      </c>
      <c r="C303" s="5" t="s">
        <v>110</v>
      </c>
      <c r="D303" s="5" t="s">
        <v>110</v>
      </c>
    </row>
    <row r="304" spans="1:4">
      <c r="A304" s="19" t="s">
        <v>41</v>
      </c>
      <c r="B304" s="5" t="s">
        <v>110</v>
      </c>
      <c r="C304" s="5" t="s">
        <v>110</v>
      </c>
      <c r="D304" s="5" t="s">
        <v>110</v>
      </c>
    </row>
    <row r="305" spans="1:9">
      <c r="A305" s="19" t="s">
        <v>42</v>
      </c>
      <c r="B305" s="5">
        <v>7.5388631925172165</v>
      </c>
      <c r="C305" s="5">
        <v>2.1841765886130426</v>
      </c>
      <c r="D305" s="5">
        <v>2.8536982202893189</v>
      </c>
    </row>
    <row r="306" spans="1:9">
      <c r="A306" s="19" t="s">
        <v>43</v>
      </c>
      <c r="B306" s="5">
        <v>3.4998783871713743</v>
      </c>
      <c r="C306" s="5">
        <v>3.0076961627777736</v>
      </c>
      <c r="D306" s="5">
        <v>3.3405554243643381</v>
      </c>
    </row>
    <row r="307" spans="1:9">
      <c r="A307" s="19" t="s">
        <v>44</v>
      </c>
      <c r="B307" s="5">
        <v>4.5284999158639474</v>
      </c>
      <c r="C307" s="5">
        <v>1.9616941463811011</v>
      </c>
      <c r="D307" s="5">
        <v>3.6821824116301438</v>
      </c>
    </row>
    <row r="308" spans="1:9">
      <c r="A308" s="19" t="s">
        <v>45</v>
      </c>
      <c r="B308" s="5">
        <v>0.77701954102969784</v>
      </c>
      <c r="C308" s="5">
        <v>0.66023874640144053</v>
      </c>
      <c r="D308" s="5">
        <v>0.73558239289106553</v>
      </c>
    </row>
    <row r="309" spans="1:9">
      <c r="A309" s="19" t="s">
        <v>46</v>
      </c>
      <c r="B309" s="5">
        <v>1.7220272495652467</v>
      </c>
      <c r="C309" s="5">
        <v>1.3820830696272202</v>
      </c>
      <c r="D309" s="5">
        <v>1.6014053837199405</v>
      </c>
    </row>
    <row r="310" spans="1:9">
      <c r="A310" s="19" t="s">
        <v>47</v>
      </c>
      <c r="B310" s="5">
        <v>0.86837964321821093</v>
      </c>
      <c r="C310" s="5">
        <v>0.25551184441892083</v>
      </c>
      <c r="D310" s="5">
        <v>0.47611155376147651</v>
      </c>
    </row>
    <row r="311" spans="1:9">
      <c r="A311" s="19" t="s">
        <v>48</v>
      </c>
      <c r="B311" s="5">
        <v>1.2749333362215556</v>
      </c>
      <c r="C311" s="5">
        <v>0.82480616474013713</v>
      </c>
      <c r="D311" s="5">
        <v>0.93754875544685623</v>
      </c>
    </row>
    <row r="312" spans="1:9">
      <c r="A312" s="19" t="s">
        <v>49</v>
      </c>
      <c r="B312" s="5">
        <v>0.27138791473560514</v>
      </c>
      <c r="C312" s="5">
        <v>-0.44841977216321871</v>
      </c>
      <c r="D312" s="5">
        <v>-0.12208046656242613</v>
      </c>
    </row>
    <row r="313" spans="1:9">
      <c r="A313" s="19" t="s">
        <v>50</v>
      </c>
      <c r="B313" s="5">
        <v>0.86841537377248412</v>
      </c>
      <c r="C313" s="5">
        <v>0.5346751548403692</v>
      </c>
      <c r="D313" s="5">
        <v>0.7107195816163544</v>
      </c>
    </row>
    <row r="314" spans="1:9">
      <c r="A314" s="19" t="s">
        <v>51</v>
      </c>
      <c r="B314" s="5">
        <v>2.2963856095630248</v>
      </c>
      <c r="C314" s="5">
        <v>0.25813979855575764</v>
      </c>
      <c r="D314" s="5">
        <v>1.0617617388344296</v>
      </c>
    </row>
    <row r="315" spans="1:9">
      <c r="A315" s="19" t="s">
        <v>52</v>
      </c>
      <c r="B315" s="5">
        <v>1.3317075963446816</v>
      </c>
      <c r="C315" s="5">
        <v>1.4962067951987164</v>
      </c>
      <c r="D315" s="5">
        <v>1.4151549384316353</v>
      </c>
      <c r="G315" s="16"/>
      <c r="H315" s="16"/>
      <c r="I315" s="16"/>
    </row>
    <row r="316" spans="1:9">
      <c r="A316" s="19" t="s">
        <v>53</v>
      </c>
      <c r="B316" s="5">
        <v>0.37228326149165064</v>
      </c>
      <c r="C316" s="5">
        <v>0.7050468380777315</v>
      </c>
      <c r="D316" s="5">
        <v>0.45663552598731733</v>
      </c>
      <c r="G316" s="16"/>
      <c r="H316" s="16"/>
      <c r="I316" s="16"/>
    </row>
    <row r="317" spans="1:9" ht="30">
      <c r="A317" s="19" t="s">
        <v>111</v>
      </c>
      <c r="B317" s="5">
        <v>8.0676660850300923</v>
      </c>
      <c r="C317" s="5">
        <v>1.2443853778954743</v>
      </c>
      <c r="D317" s="5">
        <v>3.2172948964128949</v>
      </c>
      <c r="G317" s="16"/>
      <c r="H317" s="16"/>
      <c r="I317" s="16"/>
    </row>
    <row r="318" spans="1:9" ht="30">
      <c r="A318" s="19" t="s">
        <v>55</v>
      </c>
      <c r="B318" s="5">
        <v>-0.56850970780769983</v>
      </c>
      <c r="C318" s="5">
        <v>-0.57790891981733461</v>
      </c>
      <c r="D318" s="5">
        <v>-0.57225660611539442</v>
      </c>
      <c r="G318" s="16"/>
      <c r="H318" s="16"/>
      <c r="I318" s="16"/>
    </row>
    <row r="319" spans="1:9">
      <c r="A319" s="19" t="s">
        <v>56</v>
      </c>
      <c r="B319" s="5">
        <v>0.88610352140932802</v>
      </c>
      <c r="C319" s="5">
        <v>1.0493832860121728</v>
      </c>
      <c r="D319" s="5">
        <v>1.002506856829402</v>
      </c>
    </row>
    <row r="320" spans="1:9">
      <c r="A320" s="19" t="s">
        <v>57</v>
      </c>
      <c r="B320" s="5">
        <v>4.6811598467662545</v>
      </c>
      <c r="C320" s="5">
        <v>-4.803796164204642E-3</v>
      </c>
      <c r="D320" s="5">
        <v>0.92061717600505066</v>
      </c>
    </row>
    <row r="321" spans="1:4">
      <c r="A321" s="19" t="s">
        <v>58</v>
      </c>
      <c r="B321" s="5">
        <v>0.40634682342301603</v>
      </c>
      <c r="C321" s="5">
        <v>1.0503575757575758</v>
      </c>
      <c r="D321" s="5">
        <v>0.45106038291605299</v>
      </c>
    </row>
    <row r="322" spans="1:4">
      <c r="A322" s="19" t="s">
        <v>59</v>
      </c>
      <c r="B322" s="5">
        <v>1.0546186411270733</v>
      </c>
      <c r="C322" s="5">
        <v>0.68176733780760623</v>
      </c>
      <c r="D322" s="5">
        <v>1.0134592825831945</v>
      </c>
    </row>
    <row r="323" spans="1:4">
      <c r="A323" s="19" t="s">
        <v>60</v>
      </c>
      <c r="B323" s="5">
        <v>0.52701039178213094</v>
      </c>
      <c r="C323" s="5">
        <v>0.5257442922374429</v>
      </c>
      <c r="D323" s="5">
        <v>0.52679128802844721</v>
      </c>
    </row>
    <row r="324" spans="1:4">
      <c r="A324" s="19" t="s">
        <v>61</v>
      </c>
      <c r="B324" s="5">
        <v>1.8181137724550898</v>
      </c>
      <c r="C324" s="5">
        <v>2.0346232179226069</v>
      </c>
      <c r="D324" s="5">
        <v>1.8417426094687708</v>
      </c>
    </row>
    <row r="325" spans="1:4">
      <c r="A325" s="19" t="s">
        <v>62</v>
      </c>
      <c r="B325" s="5">
        <v>0.59887397809656029</v>
      </c>
      <c r="C325" s="5">
        <v>0.4964728013795266</v>
      </c>
      <c r="D325" s="5">
        <v>0.58444684939373193</v>
      </c>
    </row>
    <row r="326" spans="1:4">
      <c r="A326" s="19" t="s">
        <v>63</v>
      </c>
      <c r="B326" s="5">
        <v>0.8937637104356001</v>
      </c>
      <c r="C326" s="5">
        <v>8.236536430834214E-2</v>
      </c>
      <c r="D326" s="5">
        <v>0.70807153214113094</v>
      </c>
    </row>
    <row r="327" spans="1:4">
      <c r="A327" s="19" t="s">
        <v>64</v>
      </c>
      <c r="B327" s="5">
        <v>0.58025116119043518</v>
      </c>
      <c r="C327" s="5">
        <v>0.85102639296187688</v>
      </c>
      <c r="D327" s="5">
        <v>0.61911978278714408</v>
      </c>
    </row>
    <row r="328" spans="1:4">
      <c r="A328" s="19" t="s">
        <v>65</v>
      </c>
      <c r="B328" s="5">
        <v>7.648041284287058</v>
      </c>
      <c r="C328" s="5">
        <v>-0.22197444180084744</v>
      </c>
      <c r="D328" s="5">
        <v>1.5115513363258803</v>
      </c>
    </row>
    <row r="329" spans="1:4">
      <c r="A329" s="19" t="s">
        <v>112</v>
      </c>
      <c r="B329" s="5">
        <v>5.0390301757068989E-2</v>
      </c>
      <c r="C329" s="5">
        <v>-3.3934589324711037E-2</v>
      </c>
      <c r="D329" s="5">
        <v>8.9121293488895626E-3</v>
      </c>
    </row>
    <row r="330" spans="1:4">
      <c r="A330" s="19" t="s">
        <v>113</v>
      </c>
      <c r="B330" s="5">
        <v>1.2589449917074607</v>
      </c>
      <c r="C330" s="5">
        <v>-0.30051970004855327</v>
      </c>
      <c r="D330" s="5">
        <v>0.15274610558009355</v>
      </c>
    </row>
    <row r="331" spans="1:4">
      <c r="A331" s="19" t="s">
        <v>68</v>
      </c>
      <c r="B331" s="5">
        <v>1.5324589347434905</v>
      </c>
      <c r="C331" s="5">
        <v>0.6493361159209331</v>
      </c>
      <c r="D331" s="5">
        <v>1.0787734900606418</v>
      </c>
    </row>
    <row r="332" spans="1:4">
      <c r="A332" s="19" t="s">
        <v>69</v>
      </c>
      <c r="B332" s="5">
        <v>2.367446487427225</v>
      </c>
      <c r="C332" s="5">
        <v>0.53299972169494247</v>
      </c>
      <c r="D332" s="5">
        <v>1.260121817186596</v>
      </c>
    </row>
    <row r="333" spans="1:4">
      <c r="A333" s="19" t="s">
        <v>70</v>
      </c>
      <c r="B333" s="5">
        <v>2.5327622595789006</v>
      </c>
      <c r="C333" s="5">
        <v>0.40151032610211729</v>
      </c>
      <c r="D333" s="5">
        <v>1.0609142811273993</v>
      </c>
    </row>
    <row r="334" spans="1:4">
      <c r="A334" s="19" t="s">
        <v>71</v>
      </c>
      <c r="B334" s="5">
        <v>0.94095903693759031</v>
      </c>
      <c r="C334" s="5">
        <v>-0.12512937808476807</v>
      </c>
      <c r="D334" s="5">
        <v>0.19966220504799054</v>
      </c>
    </row>
    <row r="335" spans="1:4">
      <c r="A335" s="19" t="s">
        <v>72</v>
      </c>
      <c r="B335" s="5">
        <v>0.88017307537756662</v>
      </c>
      <c r="C335" s="5">
        <v>0.78572232744391868</v>
      </c>
      <c r="D335" s="5">
        <v>0.83289280170628188</v>
      </c>
    </row>
    <row r="336" spans="1:4">
      <c r="A336" s="19" t="s">
        <v>73</v>
      </c>
      <c r="B336" s="5">
        <v>4.9775000513885175</v>
      </c>
      <c r="C336" s="5">
        <v>0.79983575371263949</v>
      </c>
      <c r="D336" s="5">
        <v>1.2737969141563463</v>
      </c>
    </row>
    <row r="337" spans="1:4">
      <c r="A337" s="19" t="s">
        <v>74</v>
      </c>
      <c r="B337" s="5" t="s">
        <v>110</v>
      </c>
      <c r="C337" s="5" t="s">
        <v>110</v>
      </c>
      <c r="D337" s="5" t="s">
        <v>110</v>
      </c>
    </row>
    <row r="338" spans="1:4">
      <c r="A338" s="19" t="s">
        <v>75</v>
      </c>
      <c r="B338" s="5">
        <v>0.42806857429179862</v>
      </c>
      <c r="C338" s="5">
        <v>0.23945069102320568</v>
      </c>
      <c r="D338" s="5">
        <v>0.3677036167594947</v>
      </c>
    </row>
    <row r="339" spans="1:4">
      <c r="A339" s="19" t="s">
        <v>76</v>
      </c>
      <c r="B339" s="5">
        <v>1.7530460565455566</v>
      </c>
      <c r="C339" s="5">
        <v>0.63766987887566573</v>
      </c>
      <c r="D339" s="5">
        <v>1.0765042141591974</v>
      </c>
    </row>
    <row r="340" spans="1:4">
      <c r="A340" s="19" t="s">
        <v>77</v>
      </c>
      <c r="B340" s="5">
        <v>0.94564860426929398</v>
      </c>
      <c r="C340" s="5">
        <v>0.58230286738351256</v>
      </c>
      <c r="D340" s="5">
        <v>0.64196249363410318</v>
      </c>
    </row>
    <row r="341" spans="1:4">
      <c r="A341" s="19" t="s">
        <v>78</v>
      </c>
      <c r="B341" s="5">
        <v>0.56248255308514628</v>
      </c>
      <c r="C341" s="5">
        <v>1.9533247396101887</v>
      </c>
      <c r="D341" s="5">
        <v>1.1075738078070894</v>
      </c>
    </row>
    <row r="342" spans="1:4">
      <c r="A342" s="19" t="s">
        <v>79</v>
      </c>
      <c r="B342" s="5">
        <v>1.8507183576578712</v>
      </c>
      <c r="C342" s="5">
        <v>0.6932698203177301</v>
      </c>
      <c r="D342" s="5">
        <v>1.1798154273571202</v>
      </c>
    </row>
    <row r="343" spans="1:4">
      <c r="A343" s="19" t="s">
        <v>114</v>
      </c>
      <c r="B343" s="5" t="s">
        <v>110</v>
      </c>
      <c r="C343" s="5" t="s">
        <v>110</v>
      </c>
      <c r="D343" s="5" t="s">
        <v>110</v>
      </c>
    </row>
    <row r="344" spans="1:4">
      <c r="A344" s="19" t="s">
        <v>81</v>
      </c>
      <c r="B344" s="5">
        <v>5.426138278308926</v>
      </c>
      <c r="C344" s="5">
        <v>2.6591070878526932</v>
      </c>
      <c r="D344" s="5">
        <v>3.7671468431764827</v>
      </c>
    </row>
    <row r="345" spans="1:4">
      <c r="A345" s="19" t="s">
        <v>82</v>
      </c>
      <c r="B345" s="5">
        <v>0.8610660212015897</v>
      </c>
      <c r="C345" s="5">
        <v>0.35686994713707837</v>
      </c>
      <c r="D345" s="5">
        <v>0.75913567124545855</v>
      </c>
    </row>
    <row r="346" spans="1:4">
      <c r="A346" s="19" t="s">
        <v>83</v>
      </c>
      <c r="B346" s="5">
        <v>1.0850413336454283</v>
      </c>
      <c r="C346" s="5">
        <v>0.37771048717851202</v>
      </c>
      <c r="D346" s="5">
        <v>0.58789478058767874</v>
      </c>
    </row>
    <row r="347" spans="1:4">
      <c r="A347" s="19" t="s">
        <v>84</v>
      </c>
      <c r="B347" s="5">
        <v>0.95642978492262531</v>
      </c>
      <c r="C347" s="5">
        <v>0.17447563429526008</v>
      </c>
      <c r="D347" s="5">
        <v>0.46687986862149811</v>
      </c>
    </row>
    <row r="348" spans="1:4">
      <c r="A348" s="19" t="s">
        <v>85</v>
      </c>
      <c r="B348" s="5">
        <v>13.857749430412905</v>
      </c>
      <c r="C348" s="5">
        <v>0.2849628401546147</v>
      </c>
      <c r="D348" s="5">
        <v>1.3448516340307679</v>
      </c>
    </row>
    <row r="349" spans="1:4">
      <c r="A349" s="20" t="s">
        <v>86</v>
      </c>
      <c r="B349" s="5">
        <v>1.9100289773128842E-2</v>
      </c>
      <c r="C349" s="5">
        <v>0.85716159184132545</v>
      </c>
      <c r="D349" s="5">
        <v>0.56747360992310258</v>
      </c>
    </row>
    <row r="351" spans="1:4">
      <c r="A351" s="3" t="s">
        <v>115</v>
      </c>
    </row>
    <row r="354" spans="1:7" ht="30">
      <c r="A354" s="2" t="s">
        <v>119</v>
      </c>
      <c r="B354" s="2" t="s">
        <v>120</v>
      </c>
      <c r="C354" s="2" t="s">
        <v>121</v>
      </c>
      <c r="D354" s="2" t="s">
        <v>11</v>
      </c>
      <c r="E354" s="2" t="s">
        <v>122</v>
      </c>
      <c r="F354" s="2" t="s">
        <v>123</v>
      </c>
      <c r="G354" s="2" t="s">
        <v>124</v>
      </c>
    </row>
    <row r="355" spans="1:7">
      <c r="A355" s="2" t="s">
        <v>125</v>
      </c>
      <c r="B355" s="16">
        <v>1109780974</v>
      </c>
      <c r="C355" s="16">
        <v>392656529</v>
      </c>
      <c r="D355" s="16">
        <v>1499678477</v>
      </c>
      <c r="E355" s="5">
        <f>AVERAGE(B306:B309)</f>
        <v>2.6318562734075668</v>
      </c>
      <c r="F355" s="5">
        <f>AVERAGE(C306:C309)</f>
        <v>1.752928031296884</v>
      </c>
      <c r="G355" s="5">
        <f>AVERAGE(D306:D309)</f>
        <v>2.3399314031513718</v>
      </c>
    </row>
    <row r="356" spans="1:7">
      <c r="A356" s="2" t="s">
        <v>126</v>
      </c>
      <c r="B356" s="16">
        <v>1486115893</v>
      </c>
      <c r="C356" s="16">
        <v>378776910</v>
      </c>
      <c r="D356" s="16">
        <v>1864892803</v>
      </c>
      <c r="E356" s="5">
        <f>AVERAGE(B321:B328)</f>
        <v>1.6908774703496205</v>
      </c>
      <c r="F356" s="5">
        <f>AVERAGE(C321:C328)</f>
        <v>0.6875478175717662</v>
      </c>
      <c r="G356" s="5">
        <f>AVERAGE(D321:D328)</f>
        <v>0.90703038295554395</v>
      </c>
    </row>
    <row r="357" spans="1:7">
      <c r="A357" s="2" t="s">
        <v>127</v>
      </c>
      <c r="B357" s="16">
        <v>453060660</v>
      </c>
      <c r="C357" s="16">
        <v>255242983</v>
      </c>
      <c r="D357" s="16">
        <v>708303643</v>
      </c>
      <c r="E357" s="21">
        <f>AVERAGE(B315:B318)</f>
        <v>2.3007868087646814</v>
      </c>
      <c r="F357" s="21">
        <f>AVERAGE(C315:C318)</f>
        <v>0.71693252283864684</v>
      </c>
      <c r="G357" s="21">
        <f>AVERAGE(D315:D318)</f>
        <v>1.1292071886791133</v>
      </c>
    </row>
    <row r="358" spans="1:7">
      <c r="A358" s="2" t="s">
        <v>128</v>
      </c>
      <c r="B358" s="16">
        <v>132890282</v>
      </c>
      <c r="C358" s="16">
        <v>158179293</v>
      </c>
      <c r="D358" s="16">
        <v>291069575</v>
      </c>
      <c r="E358" s="21">
        <f>AVERAGE(B332:B335)</f>
        <v>1.6803352148303206</v>
      </c>
      <c r="F358" s="21">
        <f>AVERAGE(C332:C335)</f>
        <v>0.39877574928905257</v>
      </c>
      <c r="G358" s="21">
        <f>AVERAGE(D332:D335)</f>
        <v>0.83839777626706702</v>
      </c>
    </row>
    <row r="363" spans="1:7">
      <c r="A363" s="2" t="s">
        <v>105</v>
      </c>
      <c r="B363" s="2" t="s">
        <v>129</v>
      </c>
      <c r="C363" t="s">
        <v>130</v>
      </c>
      <c r="D363" s="2" t="s">
        <v>131</v>
      </c>
    </row>
    <row r="364" spans="1:7">
      <c r="A364" s="22" t="s">
        <v>40</v>
      </c>
      <c r="B364" s="23" t="s">
        <v>110</v>
      </c>
      <c r="C364" s="24" t="s">
        <v>110</v>
      </c>
      <c r="D364" s="25" t="s">
        <v>132</v>
      </c>
      <c r="E364" s="22"/>
    </row>
    <row r="365" spans="1:7">
      <c r="A365" s="22" t="s">
        <v>41</v>
      </c>
      <c r="B365" s="23" t="s">
        <v>110</v>
      </c>
      <c r="C365" s="24" t="s">
        <v>110</v>
      </c>
      <c r="D365" s="25" t="s">
        <v>132</v>
      </c>
      <c r="E365" s="22"/>
      <c r="F365"/>
    </row>
    <row r="366" spans="1:7">
      <c r="A366" s="22" t="s">
        <v>54</v>
      </c>
      <c r="B366" s="23" t="s">
        <v>110</v>
      </c>
      <c r="C366" s="24">
        <v>0.12500682933065338</v>
      </c>
      <c r="D366" s="25" t="s">
        <v>132</v>
      </c>
      <c r="E366" s="22"/>
      <c r="F366"/>
    </row>
    <row r="367" spans="1:7">
      <c r="A367" s="22" t="s">
        <v>66</v>
      </c>
      <c r="B367" s="23" t="s">
        <v>110</v>
      </c>
      <c r="C367" s="24">
        <v>8.8135081146841501E-2</v>
      </c>
      <c r="D367" s="25" t="s">
        <v>132</v>
      </c>
      <c r="E367" s="22"/>
      <c r="F367"/>
    </row>
    <row r="368" spans="1:7">
      <c r="A368" s="22" t="s">
        <v>67</v>
      </c>
      <c r="B368" s="23" t="s">
        <v>110</v>
      </c>
      <c r="C368" s="24">
        <v>0.14484686145950404</v>
      </c>
      <c r="D368" s="25" t="s">
        <v>132</v>
      </c>
      <c r="E368" s="22"/>
      <c r="F368"/>
    </row>
    <row r="369" spans="1:6">
      <c r="A369" s="22" t="s">
        <v>74</v>
      </c>
      <c r="B369" s="23" t="s">
        <v>110</v>
      </c>
      <c r="C369" s="24">
        <v>3.4013429469171276E-2</v>
      </c>
      <c r="D369" s="25" t="s">
        <v>132</v>
      </c>
      <c r="E369" s="22"/>
      <c r="F369"/>
    </row>
    <row r="370" spans="1:6">
      <c r="A370" s="22" t="s">
        <v>80</v>
      </c>
      <c r="B370" s="23" t="s">
        <v>110</v>
      </c>
      <c r="C370" s="24">
        <v>0.14258098549174936</v>
      </c>
      <c r="D370" s="25" t="s">
        <v>132</v>
      </c>
      <c r="E370" s="22"/>
      <c r="F370"/>
    </row>
    <row r="371" spans="1:6">
      <c r="A371" s="22" t="s">
        <v>30</v>
      </c>
      <c r="B371" s="26">
        <v>0.12546025161957633</v>
      </c>
      <c r="C371" s="24">
        <v>0.20465854894606036</v>
      </c>
      <c r="D371" s="25">
        <f>C371-B371</f>
        <v>7.9198297326484035E-2</v>
      </c>
      <c r="E371" s="22"/>
      <c r="F371"/>
    </row>
    <row r="372" spans="1:6">
      <c r="A372" s="22" t="s">
        <v>32</v>
      </c>
      <c r="B372" s="23">
        <v>1.6425349202543078E-2</v>
      </c>
      <c r="C372" s="24">
        <v>9.1932259369434707E-2</v>
      </c>
      <c r="D372" s="25">
        <f>C372-B372</f>
        <v>7.5506910166891622E-2</v>
      </c>
      <c r="E372" s="22"/>
      <c r="F372"/>
    </row>
    <row r="373" spans="1:6">
      <c r="A373" s="22" t="s">
        <v>81</v>
      </c>
      <c r="B373" s="26">
        <v>8.3539164461806689E-2</v>
      </c>
      <c r="C373" s="24">
        <v>0.15614689260328318</v>
      </c>
      <c r="D373" s="25">
        <f>C373-B373</f>
        <v>7.2607728141476494E-2</v>
      </c>
      <c r="E373" s="22"/>
      <c r="F373"/>
    </row>
    <row r="374" spans="1:6">
      <c r="A374" s="22" t="s">
        <v>55</v>
      </c>
      <c r="B374" s="26">
        <v>9.3053856905025226E-2</v>
      </c>
      <c r="C374" s="24">
        <v>0.163187729171545</v>
      </c>
      <c r="D374" s="25">
        <f>C374-B374</f>
        <v>7.0133872266519778E-2</v>
      </c>
      <c r="E374" s="22"/>
      <c r="F374"/>
    </row>
    <row r="375" spans="1:6">
      <c r="A375" s="22" t="s">
        <v>65</v>
      </c>
      <c r="B375" s="26">
        <v>8.4381169694549618E-2</v>
      </c>
      <c r="C375" s="24">
        <v>0.14646295965101283</v>
      </c>
      <c r="D375" s="25">
        <f>C375-B375</f>
        <v>6.2081789956463213E-2</v>
      </c>
      <c r="E375" s="22"/>
      <c r="F375"/>
    </row>
    <row r="376" spans="1:6">
      <c r="A376" s="22" t="s">
        <v>46</v>
      </c>
      <c r="B376" s="23">
        <v>0.20111715243794215</v>
      </c>
      <c r="C376" s="24">
        <v>0.25191118215463359</v>
      </c>
      <c r="D376" s="25">
        <f>C376-B376</f>
        <v>5.0794029716691447E-2</v>
      </c>
      <c r="E376" s="22"/>
      <c r="F376"/>
    </row>
    <row r="377" spans="1:6">
      <c r="A377" s="22" t="s">
        <v>42</v>
      </c>
      <c r="B377" s="23">
        <v>3.4805570222437805E-2</v>
      </c>
      <c r="C377" s="24">
        <v>7.8020740878276554E-2</v>
      </c>
      <c r="D377" s="25">
        <f>C377-B377</f>
        <v>4.3215170655838749E-2</v>
      </c>
      <c r="E377" s="22"/>
      <c r="F377"/>
    </row>
    <row r="378" spans="1:6">
      <c r="A378" s="22" t="s">
        <v>59</v>
      </c>
      <c r="B378" s="23">
        <v>0.12818138651471986</v>
      </c>
      <c r="C378" s="24">
        <v>0.17098516227127353</v>
      </c>
      <c r="D378" s="25">
        <f>C378-B378</f>
        <v>4.2803775756553669E-2</v>
      </c>
      <c r="E378" s="22"/>
      <c r="F378"/>
    </row>
    <row r="379" spans="1:6">
      <c r="A379" s="22" t="s">
        <v>45</v>
      </c>
      <c r="B379" s="26">
        <v>8.0952538548713121E-2</v>
      </c>
      <c r="C379" s="24">
        <v>0.12261494137878311</v>
      </c>
      <c r="D379" s="25">
        <f>C379-B379</f>
        <v>4.1662402830069986E-2</v>
      </c>
      <c r="E379" s="22"/>
      <c r="F379"/>
    </row>
    <row r="380" spans="1:6">
      <c r="A380" s="22" t="s">
        <v>85</v>
      </c>
      <c r="B380" s="23">
        <v>0.15761549590705504</v>
      </c>
      <c r="C380" s="24">
        <v>0.19650341844565369</v>
      </c>
      <c r="D380" s="25">
        <f>C380-B380</f>
        <v>3.8887922538598657E-2</v>
      </c>
      <c r="E380" s="22"/>
      <c r="F380"/>
    </row>
    <row r="381" spans="1:6">
      <c r="A381" s="22" t="s">
        <v>44</v>
      </c>
      <c r="B381" s="26">
        <v>9.4558185350820098E-2</v>
      </c>
      <c r="C381" s="24">
        <v>0.13274892774448757</v>
      </c>
      <c r="D381" s="25">
        <f>C381-B381</f>
        <v>3.8190742393667473E-2</v>
      </c>
      <c r="E381" s="22"/>
      <c r="F381"/>
    </row>
    <row r="382" spans="1:6">
      <c r="A382" s="22" t="s">
        <v>61</v>
      </c>
      <c r="B382" s="26">
        <v>9.9497976424795978E-2</v>
      </c>
      <c r="C382" s="24">
        <v>0.13260384794897059</v>
      </c>
      <c r="D382" s="25">
        <f>C382-B382</f>
        <v>3.3105871524174615E-2</v>
      </c>
      <c r="E382" s="22"/>
      <c r="F382"/>
    </row>
    <row r="383" spans="1:6">
      <c r="A383" s="22" t="s">
        <v>76</v>
      </c>
      <c r="B383" s="23">
        <v>0.11546521939183998</v>
      </c>
      <c r="C383" s="24">
        <v>0.14813541620173934</v>
      </c>
      <c r="D383" s="25">
        <f>C383-B383</f>
        <v>3.2670196809899354E-2</v>
      </c>
      <c r="E383" s="22"/>
      <c r="F383"/>
    </row>
    <row r="384" spans="1:6">
      <c r="A384" s="22" t="s">
        <v>83</v>
      </c>
      <c r="B384" s="23">
        <v>0.12650194650424615</v>
      </c>
      <c r="C384" s="24">
        <v>0.15914207146612705</v>
      </c>
      <c r="D384" s="25">
        <f>C384-B384</f>
        <v>3.2640124961880901E-2</v>
      </c>
      <c r="E384" s="22"/>
      <c r="F384"/>
    </row>
    <row r="385" spans="1:6">
      <c r="A385" s="22" t="s">
        <v>47</v>
      </c>
      <c r="B385" s="23">
        <v>8.2135213525932393E-2</v>
      </c>
      <c r="C385" s="24">
        <v>0.11448287524944972</v>
      </c>
      <c r="D385" s="25">
        <f>C385-B385</f>
        <v>3.2347661723517329E-2</v>
      </c>
      <c r="E385" s="22"/>
      <c r="F385"/>
    </row>
    <row r="386" spans="1:6">
      <c r="A386" s="22" t="s">
        <v>37</v>
      </c>
      <c r="B386" s="23">
        <v>0.14317838289568224</v>
      </c>
      <c r="C386" s="24">
        <v>0.1738564825036378</v>
      </c>
      <c r="D386" s="25">
        <f>C386-B386</f>
        <v>3.0678099607955561E-2</v>
      </c>
      <c r="E386" s="22"/>
      <c r="F386"/>
    </row>
    <row r="387" spans="1:6">
      <c r="A387" s="22" t="s">
        <v>36</v>
      </c>
      <c r="B387" s="23">
        <v>6.8298520812654362E-2</v>
      </c>
      <c r="C387" s="24">
        <v>9.5378666434906001E-2</v>
      </c>
      <c r="D387" s="25">
        <f>C387-B387</f>
        <v>2.7080145622251639E-2</v>
      </c>
      <c r="E387" s="22"/>
      <c r="F387"/>
    </row>
    <row r="388" spans="1:6">
      <c r="A388" s="22" t="s">
        <v>70</v>
      </c>
      <c r="B388" s="23">
        <v>9.1290446422676363E-2</v>
      </c>
      <c r="C388" s="24">
        <v>0.11673735692040976</v>
      </c>
      <c r="D388" s="25">
        <f>C388-B388</f>
        <v>2.5446910497733399E-2</v>
      </c>
      <c r="E388" s="22"/>
      <c r="F388"/>
    </row>
    <row r="389" spans="1:6">
      <c r="A389" s="22" t="s">
        <v>68</v>
      </c>
      <c r="B389" s="23">
        <v>0.12166476611197724</v>
      </c>
      <c r="C389" s="24">
        <v>0.14588518641219142</v>
      </c>
      <c r="D389" s="25">
        <f>C389-B389</f>
        <v>2.4220420300214179E-2</v>
      </c>
      <c r="E389" s="22"/>
      <c r="F389"/>
    </row>
    <row r="390" spans="1:6">
      <c r="A390" s="22" t="s">
        <v>57</v>
      </c>
      <c r="B390" s="23">
        <v>9.7010294346622297E-2</v>
      </c>
      <c r="C390" s="24">
        <v>0.12122154774530215</v>
      </c>
      <c r="D390" s="25">
        <f>C390-B390</f>
        <v>2.4211253398679855E-2</v>
      </c>
      <c r="E390" s="22"/>
      <c r="F390"/>
    </row>
    <row r="391" spans="1:6">
      <c r="A391" s="22" t="s">
        <v>39</v>
      </c>
      <c r="B391" s="23">
        <v>8.2849829500594468E-2</v>
      </c>
      <c r="C391" s="24">
        <v>0.10481420262815079</v>
      </c>
      <c r="D391" s="25">
        <f>C391-B391</f>
        <v>2.1964373127556322E-2</v>
      </c>
      <c r="E391" s="22"/>
      <c r="F391"/>
    </row>
    <row r="392" spans="1:6">
      <c r="A392" s="22" t="s">
        <v>78</v>
      </c>
      <c r="B392" s="23">
        <v>7.2005306987363599E-2</v>
      </c>
      <c r="C392" s="24">
        <v>9.3294120667416824E-2</v>
      </c>
      <c r="D392" s="25">
        <f>C392-B392</f>
        <v>2.1288813680053226E-2</v>
      </c>
      <c r="E392" s="22"/>
      <c r="F392"/>
    </row>
    <row r="393" spans="1:6">
      <c r="A393" s="22" t="s">
        <v>43</v>
      </c>
      <c r="B393" s="26">
        <v>0.13959336669098471</v>
      </c>
      <c r="C393" s="24">
        <v>0.16036109891209022</v>
      </c>
      <c r="D393" s="25">
        <f>C393-B393</f>
        <v>2.0767732221105506E-2</v>
      </c>
      <c r="E393" s="22"/>
      <c r="F393"/>
    </row>
    <row r="394" spans="1:6">
      <c r="A394" s="22" t="s">
        <v>79</v>
      </c>
      <c r="B394" s="26">
        <v>8.9944939825885709E-2</v>
      </c>
      <c r="C394" s="24">
        <v>0.10993365536220094</v>
      </c>
      <c r="D394" s="25">
        <f>C394-B394</f>
        <v>1.9988715536315232E-2</v>
      </c>
      <c r="E394" s="22"/>
      <c r="F394"/>
    </row>
    <row r="395" spans="1:6">
      <c r="A395" s="22" t="s">
        <v>77</v>
      </c>
      <c r="B395" s="23">
        <v>5.9784534967084565E-2</v>
      </c>
      <c r="C395" s="24">
        <v>7.9298947382279758E-2</v>
      </c>
      <c r="D395" s="25">
        <f>C395-B395</f>
        <v>1.9514412415195193E-2</v>
      </c>
      <c r="E395" s="22"/>
      <c r="F395"/>
    </row>
    <row r="396" spans="1:6">
      <c r="A396" s="22" t="s">
        <v>29</v>
      </c>
      <c r="B396" s="26">
        <v>0.1003735615167623</v>
      </c>
      <c r="C396" s="24">
        <v>0.11806630560034438</v>
      </c>
      <c r="D396" s="25">
        <f>C396-B396</f>
        <v>1.7692744083582082E-2</v>
      </c>
      <c r="E396" s="22"/>
      <c r="F396"/>
    </row>
    <row r="397" spans="1:6">
      <c r="A397" s="22" t="s">
        <v>86</v>
      </c>
      <c r="B397" s="26">
        <v>9.1971749917591494E-2</v>
      </c>
      <c r="C397" s="24">
        <v>0.10799041966414208</v>
      </c>
      <c r="D397" s="25">
        <f>C397-B397</f>
        <v>1.6018669746550585E-2</v>
      </c>
      <c r="E397" s="22"/>
      <c r="F397"/>
    </row>
    <row r="398" spans="1:6">
      <c r="A398" s="22" t="s">
        <v>82</v>
      </c>
      <c r="B398" s="26">
        <v>0.10836420519359613</v>
      </c>
      <c r="C398" s="24">
        <v>0.12387442115952281</v>
      </c>
      <c r="D398" s="25">
        <f>C398-B398</f>
        <v>1.551021596592668E-2</v>
      </c>
      <c r="E398" s="22"/>
      <c r="F398"/>
    </row>
    <row r="399" spans="1:6">
      <c r="A399" s="22" t="s">
        <v>38</v>
      </c>
      <c r="B399" s="23">
        <v>8.3068436305093418E-2</v>
      </c>
      <c r="C399" s="24">
        <v>9.8399720141039579E-2</v>
      </c>
      <c r="D399" s="25">
        <f>C399-B399</f>
        <v>1.5331283835946161E-2</v>
      </c>
      <c r="E399" s="22"/>
      <c r="F399"/>
    </row>
    <row r="400" spans="1:6">
      <c r="A400" s="22" t="s">
        <v>63</v>
      </c>
      <c r="B400" s="23">
        <v>0.11626208136659924</v>
      </c>
      <c r="C400" s="24">
        <v>0.12904639316426575</v>
      </c>
      <c r="D400" s="25">
        <f>C400-B400</f>
        <v>1.2784311797666509E-2</v>
      </c>
      <c r="E400" s="22"/>
      <c r="F400"/>
    </row>
    <row r="401" spans="1:6">
      <c r="A401" s="22" t="s">
        <v>62</v>
      </c>
      <c r="B401" s="26">
        <v>9.5128141558708967E-2</v>
      </c>
      <c r="C401" s="24">
        <v>0.10770893858523073</v>
      </c>
      <c r="D401" s="25">
        <f>C401-B401</f>
        <v>1.2580797026521762E-2</v>
      </c>
      <c r="E401" s="22"/>
      <c r="F401"/>
    </row>
    <row r="402" spans="1:6">
      <c r="A402" s="22" t="s">
        <v>64</v>
      </c>
      <c r="B402" s="23">
        <v>7.9383989199593649E-2</v>
      </c>
      <c r="C402" s="24">
        <v>8.9906524142670474E-2</v>
      </c>
      <c r="D402" s="25">
        <f>C402-B402</f>
        <v>1.0522534943076825E-2</v>
      </c>
      <c r="E402" s="22"/>
      <c r="F402"/>
    </row>
    <row r="403" spans="1:6">
      <c r="A403" s="22" t="s">
        <v>50</v>
      </c>
      <c r="B403" s="23">
        <v>0.11612775639299056</v>
      </c>
      <c r="C403" s="24">
        <v>0.12643405646277101</v>
      </c>
      <c r="D403" s="25">
        <f>C403-B403</f>
        <v>1.030630006978045E-2</v>
      </c>
      <c r="E403" s="22"/>
      <c r="F403"/>
    </row>
    <row r="404" spans="1:6">
      <c r="A404" s="22" t="s">
        <v>60</v>
      </c>
      <c r="B404" s="23">
        <v>0.14628155297721396</v>
      </c>
      <c r="C404" s="24">
        <v>0.15444778940232493</v>
      </c>
      <c r="D404" s="25">
        <f>C404-B404</f>
        <v>8.1662364251109676E-3</v>
      </c>
      <c r="E404" s="22"/>
      <c r="F404"/>
    </row>
    <row r="405" spans="1:6">
      <c r="A405" s="22" t="s">
        <v>33</v>
      </c>
      <c r="B405" s="23">
        <v>0.10398563748782495</v>
      </c>
      <c r="C405" s="24">
        <v>0.10992895115321673</v>
      </c>
      <c r="D405" s="25">
        <f>C405-B405</f>
        <v>5.9433136653917751E-3</v>
      </c>
      <c r="E405" s="22"/>
      <c r="F405"/>
    </row>
    <row r="406" spans="1:6">
      <c r="A406" s="22" t="s">
        <v>51</v>
      </c>
      <c r="B406" s="23">
        <v>9.8606197049451422E-2</v>
      </c>
      <c r="C406" s="24">
        <v>0.10254372766775399</v>
      </c>
      <c r="D406" s="25">
        <f>C406-B406</f>
        <v>3.9375306183025705E-3</v>
      </c>
      <c r="E406" s="22"/>
      <c r="F406"/>
    </row>
    <row r="407" spans="1:6">
      <c r="A407" s="22" t="s">
        <v>72</v>
      </c>
      <c r="B407" s="23">
        <v>0.11366789207267942</v>
      </c>
      <c r="C407" s="24">
        <v>0.11656088161712454</v>
      </c>
      <c r="D407" s="25">
        <f>C407-B407</f>
        <v>2.8929895444451126E-3</v>
      </c>
      <c r="E407" s="22"/>
      <c r="F407"/>
    </row>
    <row r="408" spans="1:6">
      <c r="A408" s="22" t="s">
        <v>27</v>
      </c>
      <c r="B408" s="23">
        <v>0.12239192459597686</v>
      </c>
      <c r="C408" s="24">
        <v>0.12510612999469412</v>
      </c>
      <c r="D408" s="25">
        <f>C408-B408</f>
        <v>2.714205398717251E-3</v>
      </c>
      <c r="E408" s="22"/>
      <c r="F408"/>
    </row>
    <row r="409" spans="1:6">
      <c r="A409" s="22" t="s">
        <v>73</v>
      </c>
      <c r="B409" s="23">
        <v>0.12234609481217622</v>
      </c>
      <c r="C409" s="24">
        <v>0.12249245573688498</v>
      </c>
      <c r="D409" s="25">
        <f>C409-B409</f>
        <v>1.4636092470876605E-4</v>
      </c>
      <c r="E409" s="22"/>
      <c r="F409"/>
    </row>
    <row r="410" spans="1:6">
      <c r="A410" s="22" t="s">
        <v>84</v>
      </c>
      <c r="B410" s="23">
        <v>4.0769285320687514E-2</v>
      </c>
      <c r="C410" s="24">
        <v>4.0478095289318061E-2</v>
      </c>
      <c r="D410" s="25">
        <f>C410-B410</f>
        <v>-2.9119003136945237E-4</v>
      </c>
      <c r="E410" s="22"/>
      <c r="F410"/>
    </row>
    <row r="411" spans="1:6">
      <c r="A411" s="22" t="s">
        <v>56</v>
      </c>
      <c r="B411" s="23">
        <v>4.8742429282034441E-2</v>
      </c>
      <c r="C411" s="24">
        <v>4.7700776499654651E-2</v>
      </c>
      <c r="D411" s="25">
        <f>C411-B411</f>
        <v>-1.04165278237979E-3</v>
      </c>
      <c r="E411" s="22"/>
      <c r="F411"/>
    </row>
    <row r="412" spans="1:6">
      <c r="A412" s="22" t="s">
        <v>31</v>
      </c>
      <c r="B412" s="23">
        <v>0.12010000941092512</v>
      </c>
      <c r="C412" s="24">
        <v>0.11836317231371106</v>
      </c>
      <c r="D412" s="25">
        <f>C412-B412</f>
        <v>-1.7368370972140612E-3</v>
      </c>
      <c r="E412" s="22"/>
      <c r="F412"/>
    </row>
    <row r="413" spans="1:6">
      <c r="A413" s="22" t="s">
        <v>48</v>
      </c>
      <c r="B413" s="23">
        <v>0.11994650612430037</v>
      </c>
      <c r="C413" s="24">
        <v>0.11785212036114691</v>
      </c>
      <c r="D413" s="25">
        <f>C413-B413</f>
        <v>-2.0943857631534613E-3</v>
      </c>
      <c r="E413" s="22"/>
      <c r="F413"/>
    </row>
    <row r="414" spans="1:6">
      <c r="A414" s="22" t="s">
        <v>69</v>
      </c>
      <c r="B414" s="23">
        <v>0.10436651465038727</v>
      </c>
      <c r="C414" s="24">
        <v>0.10130992213640984</v>
      </c>
      <c r="D414" s="25">
        <f>C414-B414</f>
        <v>-3.0565925139774269E-3</v>
      </c>
      <c r="E414" s="22"/>
      <c r="F414"/>
    </row>
    <row r="415" spans="1:6">
      <c r="A415" s="22" t="s">
        <v>52</v>
      </c>
      <c r="B415" s="26">
        <v>0.12992595276390889</v>
      </c>
      <c r="C415" s="24">
        <v>0.12656881520561161</v>
      </c>
      <c r="D415" s="25">
        <f>C415-B415</f>
        <v>-3.3571375582972796E-3</v>
      </c>
      <c r="E415" s="22"/>
      <c r="F415"/>
    </row>
    <row r="416" spans="1:6">
      <c r="A416" s="22" t="s">
        <v>28</v>
      </c>
      <c r="B416" s="26">
        <v>7.7480217639038992E-2</v>
      </c>
      <c r="C416" s="24">
        <v>6.9942143090825498E-2</v>
      </c>
      <c r="D416" s="25">
        <f>C416-B416</f>
        <v>-7.5380745482134942E-3</v>
      </c>
      <c r="E416" s="22"/>
      <c r="F416"/>
    </row>
    <row r="417" spans="1:6">
      <c r="A417" s="22" t="s">
        <v>58</v>
      </c>
      <c r="B417" s="23">
        <v>0.10003367428547376</v>
      </c>
      <c r="C417" s="24">
        <v>9.2413217452787147E-2</v>
      </c>
      <c r="D417" s="25">
        <f>C417-B417</f>
        <v>-7.6204568326866118E-3</v>
      </c>
      <c r="E417" s="22"/>
      <c r="F417"/>
    </row>
    <row r="418" spans="1:6">
      <c r="A418" s="22" t="s">
        <v>71</v>
      </c>
      <c r="B418" s="23">
        <v>0.12666640067700907</v>
      </c>
      <c r="C418" s="24">
        <v>0.11465578709365722</v>
      </c>
      <c r="D418" s="25">
        <f>C418-B418</f>
        <v>-1.2010613583351856E-2</v>
      </c>
      <c r="E418" s="22"/>
      <c r="F418"/>
    </row>
    <row r="419" spans="1:6">
      <c r="A419" s="22" t="s">
        <v>34</v>
      </c>
      <c r="B419" s="23">
        <v>7.9003388249266282E-2</v>
      </c>
      <c r="C419" s="24">
        <v>6.6450954618867242E-2</v>
      </c>
      <c r="D419" s="25">
        <f>C419-B419</f>
        <v>-1.255243363039904E-2</v>
      </c>
      <c r="E419" s="22"/>
      <c r="F419"/>
    </row>
    <row r="420" spans="1:6">
      <c r="A420" s="22" t="s">
        <v>35</v>
      </c>
      <c r="B420" s="23">
        <v>0.11850741788153785</v>
      </c>
      <c r="C420" s="24">
        <v>9.8330811571191959E-2</v>
      </c>
      <c r="D420" s="25">
        <f>C420-B420</f>
        <v>-2.0176606310345888E-2</v>
      </c>
      <c r="E420" s="22"/>
      <c r="F420"/>
    </row>
    <row r="421" spans="1:6">
      <c r="A421" s="22" t="s">
        <v>53</v>
      </c>
      <c r="B421" s="26">
        <v>0.13370494887967521</v>
      </c>
      <c r="C421" s="24">
        <v>0.10677912376145154</v>
      </c>
      <c r="D421" s="25">
        <f>C421-B421</f>
        <v>-2.6925825118223667E-2</v>
      </c>
      <c r="E421" s="22"/>
      <c r="F421"/>
    </row>
    <row r="422" spans="1:6">
      <c r="A422" s="22" t="s">
        <v>75</v>
      </c>
      <c r="B422" s="23">
        <v>0.17356449673876989</v>
      </c>
      <c r="C422" s="24">
        <v>0.13863324343126263</v>
      </c>
      <c r="D422" s="25">
        <f>C422-B422</f>
        <v>-3.4931253307507265E-2</v>
      </c>
      <c r="F422"/>
    </row>
    <row r="423" spans="1:6">
      <c r="A423" s="22" t="s">
        <v>49</v>
      </c>
      <c r="B423" s="23">
        <v>0.1994126986613822</v>
      </c>
      <c r="C423" s="24">
        <v>0.12330876033738877</v>
      </c>
      <c r="D423" s="25">
        <f>C423-B423</f>
        <v>-7.6103938323993425E-2</v>
      </c>
    </row>
  </sheetData>
  <mergeCells count="1">
    <mergeCell ref="A12:I12"/>
  </mergeCells>
  <pageMargins left="0.7" right="0.7" top="0.75" bottom="0.75" header="0.3" footer="0.3"/>
  <pageSetup orientation="portrait" r:id="rId4"/>
  <drawing r:id="rId5"/>
  <tableParts count="7"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Yearly Trend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</dc:creator>
  <cp:lastModifiedBy>Jen</cp:lastModifiedBy>
  <dcterms:created xsi:type="dcterms:W3CDTF">2014-11-06T04:07:23Z</dcterms:created>
  <dcterms:modified xsi:type="dcterms:W3CDTF">2014-11-06T04:07:45Z</dcterms:modified>
</cp:coreProperties>
</file>