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90" windowHeight="7755" tabRatio="500"/>
  </bookViews>
  <sheets>
    <sheet name="CCO Executive Compensation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2" i="1" l="1"/>
  <c r="F82" i="1"/>
  <c r="H82" i="1"/>
  <c r="F76" i="1"/>
  <c r="G70" i="1"/>
  <c r="F70" i="1"/>
  <c r="H70" i="1"/>
  <c r="G63" i="1"/>
  <c r="F63" i="1"/>
  <c r="H63" i="1"/>
  <c r="G58" i="1"/>
  <c r="F58" i="1"/>
  <c r="H58" i="1"/>
  <c r="G53" i="1"/>
  <c r="F53" i="1"/>
  <c r="H53" i="1"/>
  <c r="G47" i="1"/>
  <c r="F47" i="1"/>
  <c r="H47" i="1"/>
  <c r="G40" i="1"/>
  <c r="F40" i="1"/>
  <c r="H40" i="1"/>
  <c r="H39" i="1"/>
  <c r="G35" i="1"/>
  <c r="F35" i="1"/>
  <c r="H35" i="1"/>
  <c r="G30" i="1"/>
  <c r="F30" i="1"/>
  <c r="H30" i="1"/>
  <c r="G23" i="1"/>
  <c r="F23" i="1"/>
  <c r="H23" i="1"/>
  <c r="G18" i="1"/>
  <c r="F18" i="1"/>
  <c r="H18" i="1"/>
  <c r="G12" i="1"/>
  <c r="F12" i="1"/>
  <c r="H12" i="1"/>
  <c r="G76" i="1"/>
  <c r="G3" i="1"/>
  <c r="G6" i="1"/>
  <c r="F6" i="1"/>
  <c r="H6" i="1"/>
  <c r="H3" i="1"/>
  <c r="H4" i="1"/>
  <c r="H5" i="1"/>
  <c r="H8" i="1"/>
  <c r="H9" i="1"/>
  <c r="H14" i="1"/>
  <c r="H15" i="1"/>
  <c r="H20" i="1"/>
  <c r="H21" i="1"/>
  <c r="H22" i="1"/>
  <c r="H25" i="1"/>
  <c r="H32" i="1"/>
  <c r="H33" i="1"/>
  <c r="H34" i="1"/>
  <c r="H37" i="1"/>
  <c r="H38" i="1"/>
  <c r="H42" i="1"/>
  <c r="H49" i="1"/>
  <c r="H50" i="1"/>
  <c r="H55" i="1"/>
  <c r="H56" i="1"/>
  <c r="H57" i="1"/>
  <c r="H60" i="1"/>
  <c r="H61" i="1"/>
  <c r="H62" i="1"/>
  <c r="H67" i="1"/>
  <c r="H72" i="1"/>
  <c r="H78" i="1"/>
  <c r="H80" i="1"/>
</calcChain>
</file>

<file path=xl/sharedStrings.xml><?xml version="1.0" encoding="utf-8"?>
<sst xmlns="http://schemas.openxmlformats.org/spreadsheetml/2006/main" count="77" uniqueCount="75">
  <si>
    <t>Company</t>
  </si>
  <si>
    <t>Executive Name</t>
  </si>
  <si>
    <t>Gross Salary</t>
  </si>
  <si>
    <t>Payroll-Related Benefits</t>
  </si>
  <si>
    <t>All Other Compensation</t>
  </si>
  <si>
    <t>Percent Difference from 2013</t>
  </si>
  <si>
    <t>Douglas Flow, CEO</t>
  </si>
  <si>
    <t>Lyle Jackson, Chief Medical Officer</t>
  </si>
  <si>
    <t>John Kolsbun, MD, Medical Director, Physical Health</t>
  </si>
  <si>
    <t>Cascade Health Alliance</t>
  </si>
  <si>
    <t>Lawrence Cohen, Medical Director</t>
  </si>
  <si>
    <t>William Guest III, CEO</t>
  </si>
  <si>
    <t>William Kennon, Pharmacist</t>
  </si>
  <si>
    <t>AllCare CCO, Inc.</t>
  </si>
  <si>
    <t>Columbia Pacific CCO, LLC</t>
  </si>
  <si>
    <t>Marian Haley, CCO Regional Executive</t>
  </si>
  <si>
    <t>Kevin Campbell, CEO GOBHI</t>
  </si>
  <si>
    <t>Margaret Rowland, Chief Medical Officer</t>
  </si>
  <si>
    <t>Eastern Oregon CCO, LLC</t>
  </si>
  <si>
    <t>Kevin Campbell, CEO</t>
  </si>
  <si>
    <t>Robin Richardson, COO</t>
  </si>
  <si>
    <t>David Evans, CFO</t>
  </si>
  <si>
    <t>FamilyCare, Inc.</t>
  </si>
  <si>
    <t>Jeff Heatherington, President/CEO</t>
  </si>
  <si>
    <t>William (Bill) Murray, COO</t>
  </si>
  <si>
    <t>Patricia Peters, VP, Human Resources</t>
  </si>
  <si>
    <t>Health Share of Oregon CCO</t>
  </si>
  <si>
    <t>Janet Meyer, CEO</t>
  </si>
  <si>
    <t>David Labby, Medical Director</t>
  </si>
  <si>
    <t>Daniel Dean, CIO</t>
  </si>
  <si>
    <t>IHN-CCO</t>
  </si>
  <si>
    <t>Kelley Kaiser, CEO</t>
  </si>
  <si>
    <t>Kim Whitley, COO</t>
  </si>
  <si>
    <t>Kevin Ewanchyna, MD, Medical Director</t>
  </si>
  <si>
    <t>Jackson Care Connect, LLC</t>
  </si>
  <si>
    <t>Jennifer Lind, CEO</t>
  </si>
  <si>
    <t>David Hough, Medical Director</t>
  </si>
  <si>
    <t>PacificSource Community Solutions, Inc.</t>
  </si>
  <si>
    <t>Ken Provencher, CEO</t>
  </si>
  <si>
    <t>Dan Stevens, COO Government Programs</t>
  </si>
  <si>
    <t>Peter Davidson, VP and CFO</t>
  </si>
  <si>
    <t>PrimaryHealth of Josephine County, LLC</t>
  </si>
  <si>
    <t>Roylene Dalke, CEO</t>
  </si>
  <si>
    <t>Margaret Rollins, Operations Director</t>
  </si>
  <si>
    <t>Jennifer Johnstun, Member Services Director</t>
  </si>
  <si>
    <t>Trillium Community Health Plan, Inc.</t>
  </si>
  <si>
    <t>Terry Coplin, CEO</t>
  </si>
  <si>
    <t>David Cole, CFO</t>
  </si>
  <si>
    <t>John Sattenspiel, CMO</t>
  </si>
  <si>
    <t>DCIPA, LLC/dba Umpqua Health Alliance</t>
  </si>
  <si>
    <t>Robert Dannenhoffer, CEO</t>
  </si>
  <si>
    <t>Wade Fox, Medical Director</t>
  </si>
  <si>
    <t>Dr. Christine Seals, Medical Director</t>
  </si>
  <si>
    <t>Western Oregon Advanced Health</t>
  </si>
  <si>
    <t>Phil Greenhill, CEO</t>
  </si>
  <si>
    <t>*only one executive</t>
  </si>
  <si>
    <t>Willamette Valley Community Health, LLC</t>
  </si>
  <si>
    <t>William Guest, CEO</t>
  </si>
  <si>
    <t>Lori Ashbaugh, Compliance Officer</t>
  </si>
  <si>
    <t>Yamhill Community Care Organization, Inc.</t>
  </si>
  <si>
    <t>James Carlough, CEO</t>
  </si>
  <si>
    <t>Seamus McCarthy, Director of Operations and Integrations</t>
  </si>
  <si>
    <t>Margaret Rowland, Chief Medical Officer, CareOregon</t>
  </si>
  <si>
    <t>Maggie Polson, COO</t>
  </si>
  <si>
    <t>Pat Curran, CEO CareOR</t>
  </si>
  <si>
    <t>Dr. Danial Roth, Asst. Medical Director</t>
  </si>
  <si>
    <t>Dr. Douglas Luther, Medical Director</t>
  </si>
  <si>
    <t>Patrick Curran, CEO</t>
  </si>
  <si>
    <t>Amit Shah, Medical Director for Clinical Informatics</t>
  </si>
  <si>
    <t>Mark Maddox, Medical Director</t>
  </si>
  <si>
    <t>Kerrie Fowler, Pharmacist</t>
  </si>
  <si>
    <t>Kristi Depriest, Nurse Case Manager</t>
  </si>
  <si>
    <t>Total-2014</t>
  </si>
  <si>
    <t>Total-2013</t>
  </si>
  <si>
    <t>*no data for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</si>
</sst>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&quot;$&quot;#,##0"/>
  </numFmts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9" fontId="0" fillId="0" borderId="0" xfId="0" applyNumberFormat="1" applyBorder="1"/>
    <xf numFmtId="0" fontId="2" fillId="0" borderId="0" xfId="0" applyFont="1" applyBorder="1"/>
    <xf numFmtId="164" fontId="2" fillId="0" borderId="0" xfId="0" applyNumberFormat="1" applyFont="1" applyBorder="1"/>
    <xf numFmtId="9" fontId="2" fillId="0" borderId="0" xfId="0" applyNumberFormat="1" applyFont="1" applyBorder="1"/>
    <xf numFmtId="9" fontId="1" fillId="0" borderId="0" xfId="0" applyNumberFormat="1" applyFont="1" applyBorder="1"/>
    <xf numFmtId="0" fontId="0" fillId="2" borderId="0" xfId="0" applyFill="1" applyBorder="1"/>
    <xf numFmtId="164" fontId="0" fillId="2" borderId="0" xfId="0" applyNumberFormat="1" applyFill="1" applyBorder="1"/>
    <xf numFmtId="9" fontId="0" fillId="2" borderId="0" xfId="0" applyNumberFormat="1" applyFill="1" applyBorder="1"/>
    <xf numFmtId="0" fontId="0" fillId="2" borderId="1" xfId="0" applyFill="1" applyBorder="1"/>
    <xf numFmtId="0" fontId="0" fillId="0" borderId="0" xfId="0" applyFill="1" applyBorder="1"/>
    <xf numFmtId="164" fontId="0" fillId="0" borderId="0" xfId="0" applyNumberFormat="1" applyFill="1" applyBorder="1"/>
    <xf numFmtId="9" fontId="0" fillId="0" borderId="0" xfId="0" applyNumberFormat="1" applyFill="1" applyBorder="1"/>
    <xf numFmtId="0" fontId="0" fillId="0" borderId="1" xfId="0" applyFill="1" applyBorder="1"/>
    <xf numFmtId="0" fontId="3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9" fontId="4" fillId="0" borderId="0" xfId="0" applyNumberFormat="1" applyFont="1" applyBorder="1"/>
    <xf numFmtId="9" fontId="5" fillId="0" borderId="0" xfId="0" applyNumberFormat="1" applyFont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9" fontId="4" fillId="0" borderId="0" xfId="0" applyNumberFormat="1" applyFont="1" applyFill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topLeftCell="A52" zoomScale="75" zoomScaleNormal="75" workbookViewId="0">
      <selection activeCell="I60" sqref="I60"/>
    </sheetView>
  </sheetViews>
  <sheetFormatPr defaultColWidth="11" defaultRowHeight="15.75" x14ac:dyDescent="0.25"/>
  <cols>
    <col min="1" max="1" width="36" style="4" bestFit="1" customWidth="1"/>
    <col min="2" max="2" width="43.625" style="4" bestFit="1" customWidth="1"/>
    <col min="3" max="3" width="13" style="5" bestFit="1" customWidth="1"/>
    <col min="4" max="4" width="24.5" style="5" bestFit="1" customWidth="1"/>
    <col min="5" max="5" width="24.375" style="5" bestFit="1" customWidth="1"/>
    <col min="6" max="6" width="11.875" style="5" bestFit="1" customWidth="1"/>
    <col min="7" max="7" width="11.875" style="5" customWidth="1"/>
    <col min="8" max="8" width="29.625" style="6" bestFit="1" customWidth="1"/>
    <col min="9" max="16384" width="11" style="4"/>
  </cols>
  <sheetData>
    <row r="2" spans="1:9" s="7" customFormat="1" ht="18.75" x14ac:dyDescent="0.3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19" t="s">
        <v>73</v>
      </c>
      <c r="G2" s="8" t="s">
        <v>72</v>
      </c>
      <c r="H2" s="9" t="s">
        <v>5</v>
      </c>
    </row>
    <row r="3" spans="1:9" x14ac:dyDescent="0.25">
      <c r="A3" s="4" t="s">
        <v>13</v>
      </c>
      <c r="B3" s="4" t="s">
        <v>6</v>
      </c>
      <c r="C3" s="5">
        <v>361425</v>
      </c>
      <c r="D3" s="5">
        <v>0</v>
      </c>
      <c r="E3" s="5">
        <v>0</v>
      </c>
      <c r="F3" s="5">
        <v>358039</v>
      </c>
      <c r="G3" s="5">
        <f>SUM(C3:E3)</f>
        <v>361425</v>
      </c>
      <c r="H3" s="6">
        <f>(G3-F3)/F3</f>
        <v>9.457070319155176E-3</v>
      </c>
    </row>
    <row r="4" spans="1:9" x14ac:dyDescent="0.25">
      <c r="B4" s="4" t="s">
        <v>7</v>
      </c>
      <c r="C4" s="5">
        <v>264369</v>
      </c>
      <c r="D4" s="5">
        <v>56048</v>
      </c>
      <c r="E4" s="5">
        <v>0</v>
      </c>
      <c r="F4" s="5">
        <v>262859</v>
      </c>
      <c r="G4" s="5">
        <v>320417</v>
      </c>
      <c r="H4" s="6">
        <f>(G4-F4)/F4</f>
        <v>0.21896910510958348</v>
      </c>
    </row>
    <row r="5" spans="1:9" s="1" customFormat="1" x14ac:dyDescent="0.25">
      <c r="A5" s="4"/>
      <c r="B5" s="4" t="s">
        <v>8</v>
      </c>
      <c r="C5" s="5">
        <v>207706</v>
      </c>
      <c r="D5" s="5">
        <v>32010</v>
      </c>
      <c r="E5" s="5">
        <v>0</v>
      </c>
      <c r="F5" s="5">
        <v>211537</v>
      </c>
      <c r="G5" s="5">
        <v>239716</v>
      </c>
      <c r="H5" s="6">
        <f>(G5-F5)/F5</f>
        <v>0.13321073854692086</v>
      </c>
      <c r="I5" s="4"/>
    </row>
    <row r="6" spans="1:9" s="20" customFormat="1" x14ac:dyDescent="0.25">
      <c r="C6" s="21"/>
      <c r="D6" s="21"/>
      <c r="E6" s="21"/>
      <c r="F6" s="21">
        <f>SUM(F3:F5)</f>
        <v>832435</v>
      </c>
      <c r="G6" s="21">
        <f>SUM(G3:G5)</f>
        <v>921558</v>
      </c>
      <c r="H6" s="22">
        <f>(G6-F6)/F6</f>
        <v>0.10706301392901547</v>
      </c>
    </row>
    <row r="7" spans="1:9" s="11" customFormat="1" x14ac:dyDescent="0.25">
      <c r="C7" s="12"/>
      <c r="D7" s="12"/>
      <c r="E7" s="12"/>
      <c r="F7" s="12"/>
      <c r="G7" s="12"/>
      <c r="H7" s="13"/>
    </row>
    <row r="8" spans="1:9" x14ac:dyDescent="0.25">
      <c r="A8" s="4" t="s">
        <v>9</v>
      </c>
      <c r="B8" s="4" t="s">
        <v>10</v>
      </c>
      <c r="C8" s="5">
        <v>178840</v>
      </c>
      <c r="D8" s="5">
        <v>45425</v>
      </c>
      <c r="E8" s="5">
        <v>0</v>
      </c>
      <c r="F8" s="5">
        <v>177719</v>
      </c>
      <c r="G8" s="5">
        <v>224265</v>
      </c>
      <c r="H8" s="6">
        <f>(G8-F8)/F8</f>
        <v>0.26190784328068467</v>
      </c>
    </row>
    <row r="9" spans="1:9" x14ac:dyDescent="0.25">
      <c r="B9" s="4" t="s">
        <v>11</v>
      </c>
      <c r="C9" s="5">
        <v>154230</v>
      </c>
      <c r="D9" s="5">
        <v>39174</v>
      </c>
      <c r="E9" s="5">
        <v>0</v>
      </c>
      <c r="F9" s="5">
        <v>284748</v>
      </c>
      <c r="G9" s="5">
        <v>193404</v>
      </c>
      <c r="H9" s="10">
        <f>(G9-F9)/F9</f>
        <v>-0.32078890808715077</v>
      </c>
    </row>
    <row r="10" spans="1:9" x14ac:dyDescent="0.25">
      <c r="B10" s="4" t="s">
        <v>12</v>
      </c>
      <c r="C10" s="5">
        <v>119677</v>
      </c>
      <c r="D10" s="5">
        <v>30398</v>
      </c>
      <c r="E10" s="5">
        <v>0</v>
      </c>
      <c r="F10" s="5">
        <v>0</v>
      </c>
      <c r="G10" s="5">
        <v>150075</v>
      </c>
      <c r="H10" s="6">
        <v>0</v>
      </c>
    </row>
    <row r="11" spans="1:9" s="2" customFormat="1" ht="16.5" thickBot="1" x14ac:dyDescent="0.3">
      <c r="A11" s="4"/>
      <c r="B11" s="4" t="s">
        <v>63</v>
      </c>
      <c r="C11" s="5">
        <v>0</v>
      </c>
      <c r="D11" s="5">
        <v>0</v>
      </c>
      <c r="E11" s="5">
        <v>0</v>
      </c>
      <c r="F11" s="5">
        <v>0</v>
      </c>
      <c r="G11" s="5">
        <v>97108</v>
      </c>
      <c r="H11" s="6">
        <v>0</v>
      </c>
      <c r="I11" s="4"/>
    </row>
    <row r="12" spans="1:9" s="20" customFormat="1" x14ac:dyDescent="0.25">
      <c r="C12" s="21"/>
      <c r="D12" s="21"/>
      <c r="E12" s="21"/>
      <c r="F12" s="21">
        <f>SUM(F8:F11)</f>
        <v>462467</v>
      </c>
      <c r="G12" s="21">
        <f>SUM(G8:G11)</f>
        <v>664852</v>
      </c>
      <c r="H12" s="22">
        <f>(G12-F12)/F12</f>
        <v>0.43762041399710683</v>
      </c>
    </row>
    <row r="13" spans="1:9" s="11" customFormat="1" x14ac:dyDescent="0.25">
      <c r="C13" s="12"/>
      <c r="D13" s="12"/>
      <c r="E13" s="12"/>
      <c r="F13" s="12"/>
      <c r="G13" s="12"/>
      <c r="H13" s="13"/>
    </row>
    <row r="14" spans="1:9" x14ac:dyDescent="0.25">
      <c r="A14" s="4" t="s">
        <v>14</v>
      </c>
      <c r="B14" s="4" t="s">
        <v>15</v>
      </c>
      <c r="C14" s="5">
        <v>115117</v>
      </c>
      <c r="D14" s="5">
        <v>24283</v>
      </c>
      <c r="E14" s="5">
        <v>1033</v>
      </c>
      <c r="F14" s="5">
        <v>118526</v>
      </c>
      <c r="G14" s="5">
        <v>140492</v>
      </c>
      <c r="H14" s="6">
        <f>(G14-F14)/F14</f>
        <v>0.18532642626934176</v>
      </c>
    </row>
    <row r="15" spans="1:9" x14ac:dyDescent="0.25">
      <c r="B15" s="4" t="s">
        <v>16</v>
      </c>
      <c r="C15" s="5">
        <v>76880</v>
      </c>
      <c r="D15" s="5">
        <v>8660</v>
      </c>
      <c r="E15" s="5">
        <v>0</v>
      </c>
      <c r="F15" s="5">
        <v>63427</v>
      </c>
      <c r="G15" s="5">
        <v>85541</v>
      </c>
      <c r="H15" s="6">
        <f>(G15-F15)/F15</f>
        <v>0.34865278193829125</v>
      </c>
    </row>
    <row r="16" spans="1:9" x14ac:dyDescent="0.25">
      <c r="B16" s="4" t="s">
        <v>17</v>
      </c>
      <c r="C16" s="5">
        <v>40901</v>
      </c>
      <c r="D16" s="5">
        <v>3738</v>
      </c>
      <c r="E16" s="5">
        <v>2969</v>
      </c>
      <c r="F16" s="5">
        <v>0</v>
      </c>
      <c r="G16" s="5">
        <v>47608</v>
      </c>
      <c r="H16" s="6">
        <v>0</v>
      </c>
    </row>
    <row r="17" spans="1:9" s="1" customFormat="1" x14ac:dyDescent="0.25">
      <c r="A17" s="4"/>
      <c r="B17" s="4" t="s">
        <v>64</v>
      </c>
      <c r="C17" s="5">
        <v>0</v>
      </c>
      <c r="D17" s="5">
        <v>0</v>
      </c>
      <c r="E17" s="5">
        <v>0</v>
      </c>
      <c r="F17" s="5">
        <v>25129</v>
      </c>
      <c r="G17" s="5">
        <v>0</v>
      </c>
      <c r="H17" s="6">
        <v>0</v>
      </c>
      <c r="I17" s="4"/>
    </row>
    <row r="18" spans="1:9" s="20" customFormat="1" x14ac:dyDescent="0.25">
      <c r="C18" s="21"/>
      <c r="D18" s="21"/>
      <c r="E18" s="21"/>
      <c r="F18" s="21">
        <f>SUM(F14:F17)</f>
        <v>207082</v>
      </c>
      <c r="G18" s="21">
        <f>SUM(G14:G17)</f>
        <v>273641</v>
      </c>
      <c r="H18" s="22">
        <f>(G18-F18)/F18</f>
        <v>0.32141373948484175</v>
      </c>
    </row>
    <row r="19" spans="1:9" s="11" customFormat="1" x14ac:dyDescent="0.25">
      <c r="C19" s="12"/>
      <c r="D19" s="12"/>
      <c r="E19" s="12"/>
      <c r="F19" s="12"/>
      <c r="G19" s="12"/>
      <c r="H19" s="13"/>
    </row>
    <row r="20" spans="1:9" x14ac:dyDescent="0.25">
      <c r="A20" s="4" t="s">
        <v>18</v>
      </c>
      <c r="B20" s="4" t="s">
        <v>19</v>
      </c>
      <c r="C20" s="5">
        <v>97432</v>
      </c>
      <c r="D20" s="5">
        <v>11375</v>
      </c>
      <c r="E20" s="5">
        <v>619</v>
      </c>
      <c r="F20" s="5">
        <v>104216</v>
      </c>
      <c r="G20" s="5">
        <v>109426</v>
      </c>
      <c r="H20" s="6">
        <f>(G20-F20)/F20</f>
        <v>4.9992323635526213E-2</v>
      </c>
    </row>
    <row r="21" spans="1:9" x14ac:dyDescent="0.25">
      <c r="B21" s="4" t="s">
        <v>20</v>
      </c>
      <c r="C21" s="5">
        <v>31759</v>
      </c>
      <c r="D21" s="5">
        <v>50875</v>
      </c>
      <c r="E21" s="5">
        <v>1483</v>
      </c>
      <c r="F21" s="5">
        <v>78817</v>
      </c>
      <c r="G21" s="5">
        <v>84117</v>
      </c>
      <c r="H21" s="6">
        <f>(G21-F21)/F21</f>
        <v>6.7244376213253493E-2</v>
      </c>
    </row>
    <row r="22" spans="1:9" s="1" customFormat="1" x14ac:dyDescent="0.25">
      <c r="A22" s="4"/>
      <c r="B22" s="4" t="s">
        <v>21</v>
      </c>
      <c r="C22" s="5">
        <v>16666</v>
      </c>
      <c r="D22" s="5">
        <v>10125</v>
      </c>
      <c r="E22" s="5">
        <v>850</v>
      </c>
      <c r="F22" s="5">
        <v>15870</v>
      </c>
      <c r="G22" s="5">
        <v>27641</v>
      </c>
      <c r="H22" s="6">
        <f>(G22-F22)/F22</f>
        <v>0.74171392564587268</v>
      </c>
      <c r="I22" s="4"/>
    </row>
    <row r="23" spans="1:9" s="20" customFormat="1" x14ac:dyDescent="0.25">
      <c r="C23" s="21"/>
      <c r="D23" s="21"/>
      <c r="E23" s="21"/>
      <c r="F23" s="21">
        <f>SUM(F20:F22)</f>
        <v>198903</v>
      </c>
      <c r="G23" s="21">
        <f>SUM(G20:G22)</f>
        <v>221184</v>
      </c>
      <c r="H23" s="22">
        <f>(G23-F23)/F23</f>
        <v>0.11201942655465227</v>
      </c>
    </row>
    <row r="24" spans="1:9" s="11" customFormat="1" x14ac:dyDescent="0.25">
      <c r="C24" s="12"/>
      <c r="D24" s="12"/>
      <c r="E24" s="12"/>
      <c r="F24" s="12"/>
      <c r="G24" s="12"/>
      <c r="H24" s="13"/>
    </row>
    <row r="25" spans="1:9" x14ac:dyDescent="0.25">
      <c r="A25" s="4" t="s">
        <v>22</v>
      </c>
      <c r="B25" s="4" t="s">
        <v>23</v>
      </c>
      <c r="C25" s="5">
        <v>282187</v>
      </c>
      <c r="D25" s="5">
        <v>13002</v>
      </c>
      <c r="E25" s="5">
        <v>29713</v>
      </c>
      <c r="F25" s="5">
        <v>303439</v>
      </c>
      <c r="G25" s="5">
        <v>324902</v>
      </c>
      <c r="H25" s="6">
        <f>(G25-F25)/F25</f>
        <v>7.0732503073105302E-2</v>
      </c>
    </row>
    <row r="26" spans="1:9" x14ac:dyDescent="0.25">
      <c r="B26" s="4" t="s">
        <v>24</v>
      </c>
      <c r="C26" s="5">
        <v>187500</v>
      </c>
      <c r="D26" s="5">
        <v>19646</v>
      </c>
      <c r="E26" s="5">
        <v>9932</v>
      </c>
      <c r="F26" s="5">
        <v>0</v>
      </c>
      <c r="G26" s="5">
        <v>217078</v>
      </c>
      <c r="H26" s="6">
        <v>0</v>
      </c>
    </row>
    <row r="27" spans="1:9" x14ac:dyDescent="0.25">
      <c r="B27" s="4" t="s">
        <v>25</v>
      </c>
      <c r="C27" s="5">
        <v>126202</v>
      </c>
      <c r="D27" s="5">
        <v>6811</v>
      </c>
      <c r="E27" s="5">
        <v>12911</v>
      </c>
      <c r="F27" s="5">
        <v>0</v>
      </c>
      <c r="G27" s="5">
        <v>145924</v>
      </c>
      <c r="H27" s="6">
        <v>0</v>
      </c>
    </row>
    <row r="28" spans="1:9" x14ac:dyDescent="0.25">
      <c r="B28" s="4" t="s">
        <v>65</v>
      </c>
      <c r="C28" s="5">
        <v>0</v>
      </c>
      <c r="D28" s="5">
        <v>0</v>
      </c>
      <c r="E28" s="5">
        <v>0</v>
      </c>
      <c r="F28" s="5">
        <v>303010</v>
      </c>
      <c r="G28" s="5">
        <v>0</v>
      </c>
      <c r="H28" s="6">
        <v>0</v>
      </c>
    </row>
    <row r="29" spans="1:9" s="1" customFormat="1" x14ac:dyDescent="0.25">
      <c r="A29" s="4"/>
      <c r="B29" s="4" t="s">
        <v>66</v>
      </c>
      <c r="C29" s="5">
        <v>0</v>
      </c>
      <c r="D29" s="5">
        <v>0</v>
      </c>
      <c r="E29" s="5">
        <v>0</v>
      </c>
      <c r="F29" s="5">
        <v>229259</v>
      </c>
      <c r="G29" s="5">
        <v>0</v>
      </c>
      <c r="H29" s="6">
        <v>0</v>
      </c>
      <c r="I29" s="4"/>
    </row>
    <row r="30" spans="1:9" s="20" customFormat="1" x14ac:dyDescent="0.25">
      <c r="C30" s="21"/>
      <c r="D30" s="21"/>
      <c r="E30" s="21"/>
      <c r="F30" s="21">
        <f>SUM(F25:F29)</f>
        <v>835708</v>
      </c>
      <c r="G30" s="21">
        <f>SUM(G25:G29)</f>
        <v>687904</v>
      </c>
      <c r="H30" s="23">
        <f>(G30-F30)/F30</f>
        <v>-0.17686081741469509</v>
      </c>
    </row>
    <row r="31" spans="1:9" s="11" customFormat="1" x14ac:dyDescent="0.25">
      <c r="C31" s="12"/>
      <c r="D31" s="12"/>
      <c r="E31" s="12"/>
      <c r="F31" s="12"/>
      <c r="G31" s="12"/>
      <c r="H31" s="13"/>
    </row>
    <row r="32" spans="1:9" x14ac:dyDescent="0.25">
      <c r="A32" s="4" t="s">
        <v>26</v>
      </c>
      <c r="B32" s="4" t="s">
        <v>27</v>
      </c>
      <c r="C32" s="5">
        <v>270000</v>
      </c>
      <c r="D32" s="5">
        <v>44042</v>
      </c>
      <c r="E32" s="5">
        <v>43000</v>
      </c>
      <c r="F32" s="5">
        <v>259790</v>
      </c>
      <c r="G32" s="5">
        <v>357042</v>
      </c>
      <c r="H32" s="6">
        <f>(G32-F32)/F32</f>
        <v>0.37434851225990223</v>
      </c>
    </row>
    <row r="33" spans="1:9" x14ac:dyDescent="0.25">
      <c r="B33" s="4" t="s">
        <v>28</v>
      </c>
      <c r="C33" s="5">
        <v>271472</v>
      </c>
      <c r="D33" s="5">
        <v>33574</v>
      </c>
      <c r="E33" s="5">
        <v>27679</v>
      </c>
      <c r="F33" s="5">
        <v>330208</v>
      </c>
      <c r="G33" s="5">
        <v>332726</v>
      </c>
      <c r="H33" s="6">
        <f>(G33-F33)/F33</f>
        <v>7.6254966566527763E-3</v>
      </c>
    </row>
    <row r="34" spans="1:9" s="1" customFormat="1" x14ac:dyDescent="0.25">
      <c r="A34" s="4"/>
      <c r="B34" s="4" t="s">
        <v>29</v>
      </c>
      <c r="C34" s="5">
        <v>196988</v>
      </c>
      <c r="D34" s="5">
        <v>38649</v>
      </c>
      <c r="E34" s="5">
        <v>20085</v>
      </c>
      <c r="F34" s="5">
        <v>233606</v>
      </c>
      <c r="G34" s="5">
        <v>255722</v>
      </c>
      <c r="H34" s="6">
        <f>(G34-F34)/F34</f>
        <v>9.4672225884609135E-2</v>
      </c>
      <c r="I34" s="4"/>
    </row>
    <row r="35" spans="1:9" s="20" customFormat="1" x14ac:dyDescent="0.25">
      <c r="C35" s="21"/>
      <c r="D35" s="21"/>
      <c r="E35" s="21"/>
      <c r="F35" s="21">
        <f>SUM(F32:F34)</f>
        <v>823604</v>
      </c>
      <c r="G35" s="21">
        <f>SUM(G32:G34)</f>
        <v>945490</v>
      </c>
      <c r="H35" s="22">
        <f>(G35-F35)/F35</f>
        <v>0.14799102481289553</v>
      </c>
    </row>
    <row r="36" spans="1:9" s="11" customFormat="1" x14ac:dyDescent="0.25">
      <c r="C36" s="12"/>
      <c r="D36" s="12"/>
      <c r="E36" s="12"/>
      <c r="F36" s="12"/>
      <c r="G36" s="12"/>
      <c r="H36" s="13"/>
    </row>
    <row r="37" spans="1:9" x14ac:dyDescent="0.25">
      <c r="A37" s="4" t="s">
        <v>30</v>
      </c>
      <c r="B37" s="4" t="s">
        <v>31</v>
      </c>
      <c r="C37" s="5">
        <v>166043</v>
      </c>
      <c r="D37" s="5">
        <v>23391</v>
      </c>
      <c r="E37" s="5">
        <v>1590</v>
      </c>
      <c r="F37" s="5">
        <v>155070</v>
      </c>
      <c r="G37" s="5">
        <v>190924</v>
      </c>
      <c r="H37" s="6">
        <f>(G37-F37)/F37</f>
        <v>0.23121171084026568</v>
      </c>
    </row>
    <row r="38" spans="1:9" x14ac:dyDescent="0.25">
      <c r="B38" s="4" t="s">
        <v>32</v>
      </c>
      <c r="C38" s="5">
        <v>101754</v>
      </c>
      <c r="D38" s="5">
        <v>18999</v>
      </c>
      <c r="E38" s="5">
        <v>373</v>
      </c>
      <c r="F38" s="5">
        <v>97213</v>
      </c>
      <c r="G38" s="5">
        <v>121126</v>
      </c>
      <c r="H38" s="6">
        <f>(G38-F38)/F38</f>
        <v>0.24598561920730766</v>
      </c>
    </row>
    <row r="39" spans="1:9" s="1" customFormat="1" x14ac:dyDescent="0.25">
      <c r="A39" s="4"/>
      <c r="B39" s="4" t="s">
        <v>33</v>
      </c>
      <c r="C39" s="5">
        <v>150622</v>
      </c>
      <c r="D39" s="5">
        <v>18756</v>
      </c>
      <c r="E39" s="5">
        <v>1298</v>
      </c>
      <c r="F39" s="5">
        <v>136412</v>
      </c>
      <c r="G39" s="5">
        <v>170676</v>
      </c>
      <c r="H39" s="6">
        <f>(G39-F39)/F39</f>
        <v>0.25118024807201711</v>
      </c>
      <c r="I39" s="4"/>
    </row>
    <row r="40" spans="1:9" s="20" customFormat="1" x14ac:dyDescent="0.25">
      <c r="C40" s="21"/>
      <c r="D40" s="21"/>
      <c r="E40" s="21"/>
      <c r="F40" s="21">
        <f>SUM(F37:F39)</f>
        <v>388695</v>
      </c>
      <c r="G40" s="21">
        <f>SUM(G37:G39)</f>
        <v>482726</v>
      </c>
      <c r="H40" s="22">
        <f>(G40-F40)/F40</f>
        <v>0.24191461171355433</v>
      </c>
    </row>
    <row r="41" spans="1:9" s="11" customFormat="1" x14ac:dyDescent="0.25">
      <c r="C41" s="12"/>
      <c r="D41" s="12"/>
      <c r="E41" s="12"/>
      <c r="F41" s="12"/>
      <c r="G41" s="12"/>
      <c r="H41" s="13"/>
    </row>
    <row r="42" spans="1:9" x14ac:dyDescent="0.25">
      <c r="A42" s="4" t="s">
        <v>34</v>
      </c>
      <c r="B42" s="4" t="s">
        <v>35</v>
      </c>
      <c r="C42" s="5">
        <v>92212</v>
      </c>
      <c r="D42" s="5">
        <v>24431</v>
      </c>
      <c r="E42" s="5">
        <v>976</v>
      </c>
      <c r="F42" s="5">
        <v>108095</v>
      </c>
      <c r="G42" s="5">
        <v>117618</v>
      </c>
      <c r="H42" s="6">
        <f>(G42-F42)/F42</f>
        <v>8.8098431934872101E-2</v>
      </c>
    </row>
    <row r="43" spans="1:9" x14ac:dyDescent="0.25">
      <c r="B43" s="4" t="s">
        <v>36</v>
      </c>
      <c r="C43" s="5">
        <v>88981</v>
      </c>
      <c r="D43" s="5">
        <v>9516</v>
      </c>
      <c r="E43" s="5">
        <v>1051</v>
      </c>
      <c r="F43" s="5">
        <v>0</v>
      </c>
      <c r="G43" s="5">
        <v>99548</v>
      </c>
      <c r="H43" s="6">
        <v>0</v>
      </c>
    </row>
    <row r="44" spans="1:9" x14ac:dyDescent="0.25">
      <c r="B44" s="4" t="s">
        <v>17</v>
      </c>
      <c r="C44" s="5">
        <v>53580</v>
      </c>
      <c r="D44" s="5">
        <v>4896</v>
      </c>
      <c r="E44" s="5">
        <v>3890</v>
      </c>
      <c r="F44" s="5">
        <v>0</v>
      </c>
      <c r="G44" s="5">
        <v>62366</v>
      </c>
      <c r="H44" s="6">
        <v>0</v>
      </c>
    </row>
    <row r="45" spans="1:9" x14ac:dyDescent="0.25">
      <c r="B45" s="4" t="s">
        <v>67</v>
      </c>
      <c r="C45" s="5">
        <v>0</v>
      </c>
      <c r="D45" s="5">
        <v>0</v>
      </c>
      <c r="E45" s="5">
        <v>0</v>
      </c>
      <c r="F45" s="5">
        <v>31941</v>
      </c>
      <c r="G45" s="5">
        <v>0</v>
      </c>
      <c r="H45" s="6">
        <v>0</v>
      </c>
    </row>
    <row r="46" spans="1:9" s="1" customFormat="1" x14ac:dyDescent="0.25">
      <c r="A46" s="4"/>
      <c r="B46" s="4" t="s">
        <v>68</v>
      </c>
      <c r="C46" s="5">
        <v>0</v>
      </c>
      <c r="D46" s="5">
        <v>0</v>
      </c>
      <c r="E46" s="5">
        <v>0</v>
      </c>
      <c r="F46" s="5">
        <v>22202</v>
      </c>
      <c r="G46" s="5">
        <v>0</v>
      </c>
      <c r="H46" s="6">
        <v>0</v>
      </c>
      <c r="I46" s="4"/>
    </row>
    <row r="47" spans="1:9" s="20" customFormat="1" x14ac:dyDescent="0.25">
      <c r="C47" s="21"/>
      <c r="D47" s="21"/>
      <c r="E47" s="21"/>
      <c r="F47" s="21">
        <f>SUM(F42:F46)</f>
        <v>162238</v>
      </c>
      <c r="G47" s="21">
        <f>SUM(G42:G46)</f>
        <v>279532</v>
      </c>
      <c r="H47" s="22">
        <f>(G47-F47)/F47</f>
        <v>0.72297488874369753</v>
      </c>
    </row>
    <row r="48" spans="1:9" s="11" customFormat="1" x14ac:dyDescent="0.25">
      <c r="C48" s="12"/>
      <c r="D48" s="12"/>
      <c r="E48" s="12"/>
      <c r="F48" s="12"/>
      <c r="G48" s="12"/>
      <c r="H48" s="13"/>
    </row>
    <row r="49" spans="1:9" x14ac:dyDescent="0.25">
      <c r="A49" s="4" t="s">
        <v>37</v>
      </c>
      <c r="B49" s="4" t="s">
        <v>38</v>
      </c>
      <c r="C49" s="5">
        <v>95441</v>
      </c>
      <c r="D49" s="5">
        <v>19388</v>
      </c>
      <c r="E49" s="5">
        <v>11759</v>
      </c>
      <c r="F49" s="5">
        <v>56796</v>
      </c>
      <c r="G49" s="5">
        <v>126588</v>
      </c>
      <c r="H49" s="6">
        <f>(G49-F49)/F49</f>
        <v>1.2288189309106274</v>
      </c>
    </row>
    <row r="50" spans="1:9" x14ac:dyDescent="0.25">
      <c r="B50" s="4" t="s">
        <v>39</v>
      </c>
      <c r="C50" s="5">
        <v>109444</v>
      </c>
      <c r="D50" s="5">
        <v>21545</v>
      </c>
      <c r="E50" s="5">
        <v>12355</v>
      </c>
      <c r="F50" s="5">
        <v>87391</v>
      </c>
      <c r="G50" s="5">
        <v>143344</v>
      </c>
      <c r="H50" s="6">
        <f>(G50-F50)/F50</f>
        <v>0.6402604387179458</v>
      </c>
    </row>
    <row r="51" spans="1:9" x14ac:dyDescent="0.25">
      <c r="B51" s="4" t="s">
        <v>40</v>
      </c>
      <c r="C51" s="5">
        <v>77803</v>
      </c>
      <c r="D51" s="5">
        <v>11960</v>
      </c>
      <c r="E51" s="5">
        <v>8817</v>
      </c>
      <c r="F51" s="5">
        <v>0</v>
      </c>
      <c r="G51" s="5">
        <v>98580</v>
      </c>
      <c r="H51" s="6">
        <v>0</v>
      </c>
    </row>
    <row r="52" spans="1:9" s="1" customFormat="1" x14ac:dyDescent="0.25">
      <c r="A52" s="4"/>
      <c r="B52" s="4" t="s">
        <v>69</v>
      </c>
      <c r="C52" s="5">
        <v>0</v>
      </c>
      <c r="D52" s="5">
        <v>0</v>
      </c>
      <c r="E52" s="5">
        <v>0</v>
      </c>
      <c r="F52" s="5">
        <v>107761</v>
      </c>
      <c r="G52" s="5">
        <v>0</v>
      </c>
      <c r="H52" s="6">
        <v>0</v>
      </c>
      <c r="I52" s="4"/>
    </row>
    <row r="53" spans="1:9" s="20" customFormat="1" x14ac:dyDescent="0.25">
      <c r="C53" s="21"/>
      <c r="D53" s="21"/>
      <c r="E53" s="21"/>
      <c r="F53" s="21">
        <f>SUM(F49:F52)</f>
        <v>251948</v>
      </c>
      <c r="G53" s="21">
        <f>SUM(G49:G52)</f>
        <v>368512</v>
      </c>
      <c r="H53" s="22">
        <f>(G53-F53)/F53</f>
        <v>0.46265102322701512</v>
      </c>
    </row>
    <row r="54" spans="1:9" s="11" customFormat="1" x14ac:dyDescent="0.25">
      <c r="C54" s="12"/>
      <c r="D54" s="12"/>
      <c r="E54" s="12"/>
      <c r="F54" s="12"/>
      <c r="G54" s="12"/>
      <c r="H54" s="13"/>
    </row>
    <row r="55" spans="1:9" x14ac:dyDescent="0.25">
      <c r="A55" s="4" t="s">
        <v>41</v>
      </c>
      <c r="B55" s="4" t="s">
        <v>42</v>
      </c>
      <c r="C55" s="5">
        <v>191351</v>
      </c>
      <c r="D55" s="5">
        <v>16848</v>
      </c>
      <c r="E55" s="5">
        <v>0</v>
      </c>
      <c r="F55" s="5">
        <v>192800</v>
      </c>
      <c r="G55" s="5">
        <v>208199</v>
      </c>
      <c r="H55" s="6">
        <f>(G55-F55)/F55</f>
        <v>7.9870331950207471E-2</v>
      </c>
    </row>
    <row r="56" spans="1:9" x14ac:dyDescent="0.25">
      <c r="B56" s="4" t="s">
        <v>43</v>
      </c>
      <c r="C56" s="5">
        <v>117834</v>
      </c>
      <c r="D56" s="5">
        <v>10398</v>
      </c>
      <c r="E56" s="5">
        <v>0</v>
      </c>
      <c r="F56" s="5">
        <v>116721</v>
      </c>
      <c r="G56" s="5">
        <v>128232</v>
      </c>
      <c r="H56" s="6">
        <f>(G56-F56)/F56</f>
        <v>9.8619785642686406E-2</v>
      </c>
    </row>
    <row r="57" spans="1:9" s="2" customFormat="1" ht="16.5" thickBot="1" x14ac:dyDescent="0.3">
      <c r="A57" s="4"/>
      <c r="B57" s="4" t="s">
        <v>44</v>
      </c>
      <c r="C57" s="5">
        <v>109707</v>
      </c>
      <c r="D57" s="5">
        <v>9885</v>
      </c>
      <c r="E57" s="5">
        <v>0</v>
      </c>
      <c r="F57" s="5">
        <v>112014</v>
      </c>
      <c r="G57" s="5">
        <v>119593</v>
      </c>
      <c r="H57" s="6">
        <f>(G57-F57)/F57</f>
        <v>6.7661185208991739E-2</v>
      </c>
      <c r="I57" s="4"/>
    </row>
    <row r="58" spans="1:9" s="20" customFormat="1" x14ac:dyDescent="0.25">
      <c r="C58" s="21"/>
      <c r="D58" s="21"/>
      <c r="E58" s="21"/>
      <c r="F58" s="21">
        <f>SUM(F55:F57)</f>
        <v>421535</v>
      </c>
      <c r="G58" s="21">
        <f>SUM(G55:G57)</f>
        <v>456024</v>
      </c>
      <c r="H58" s="22">
        <f>(G58-F58)/F58</f>
        <v>8.1817642663124052E-2</v>
      </c>
    </row>
    <row r="59" spans="1:9" s="11" customFormat="1" x14ac:dyDescent="0.25">
      <c r="C59" s="12"/>
      <c r="D59" s="12"/>
      <c r="E59" s="12"/>
      <c r="F59" s="12"/>
      <c r="G59" s="12"/>
      <c r="H59" s="13"/>
    </row>
    <row r="60" spans="1:9" x14ac:dyDescent="0.25">
      <c r="A60" s="4" t="s">
        <v>45</v>
      </c>
      <c r="B60" s="4" t="s">
        <v>46</v>
      </c>
      <c r="C60" s="5">
        <v>350112</v>
      </c>
      <c r="D60" s="5">
        <v>0</v>
      </c>
      <c r="E60" s="5">
        <v>0</v>
      </c>
      <c r="F60" s="5">
        <v>366530</v>
      </c>
      <c r="G60" s="5">
        <v>492342</v>
      </c>
      <c r="H60" s="6">
        <f>(G60-F60)/F60</f>
        <v>0.34325157558726432</v>
      </c>
    </row>
    <row r="61" spans="1:9" x14ac:dyDescent="0.25">
      <c r="B61" s="4" t="s">
        <v>47</v>
      </c>
      <c r="C61" s="5">
        <v>246244</v>
      </c>
      <c r="D61" s="5">
        <v>0</v>
      </c>
      <c r="E61" s="5">
        <v>0</v>
      </c>
      <c r="F61" s="5">
        <v>246550</v>
      </c>
      <c r="G61" s="5">
        <v>520446</v>
      </c>
      <c r="H61" s="6">
        <f>(G61-F61)/F61</f>
        <v>1.1109146217805719</v>
      </c>
      <c r="I61" s="15"/>
    </row>
    <row r="62" spans="1:9" s="18" customFormat="1" x14ac:dyDescent="0.25">
      <c r="A62" s="15"/>
      <c r="B62" s="15" t="s">
        <v>48</v>
      </c>
      <c r="C62" s="16">
        <v>80014</v>
      </c>
      <c r="D62" s="16">
        <v>0</v>
      </c>
      <c r="E62" s="16">
        <v>0</v>
      </c>
      <c r="F62" s="16">
        <v>215123</v>
      </c>
      <c r="G62" s="16">
        <v>238284</v>
      </c>
      <c r="H62" s="17">
        <f>(G62-F62)/F62</f>
        <v>0.10766398757919887</v>
      </c>
      <c r="I62" s="24"/>
    </row>
    <row r="63" spans="1:9" s="24" customFormat="1" x14ac:dyDescent="0.25">
      <c r="C63" s="25"/>
      <c r="D63" s="25"/>
      <c r="E63" s="25"/>
      <c r="F63" s="25">
        <f>SUM(F60:F62)</f>
        <v>828203</v>
      </c>
      <c r="G63" s="25">
        <f>SUM(G60:G62)</f>
        <v>1251072</v>
      </c>
      <c r="H63" s="26">
        <f>(G63-F63)/F63</f>
        <v>0.51058617271369455</v>
      </c>
      <c r="I63" s="11"/>
    </row>
    <row r="64" spans="1:9" s="11" customFormat="1" x14ac:dyDescent="0.25">
      <c r="C64" s="12"/>
      <c r="D64" s="12"/>
      <c r="E64" s="12"/>
      <c r="F64" s="12"/>
      <c r="G64" s="12"/>
      <c r="H64" s="13"/>
      <c r="I64" s="4"/>
    </row>
    <row r="65" spans="1:9" x14ac:dyDescent="0.25">
      <c r="A65" s="4" t="s">
        <v>49</v>
      </c>
      <c r="B65" s="4" t="s">
        <v>50</v>
      </c>
      <c r="C65" s="5">
        <v>210000</v>
      </c>
      <c r="D65" s="5">
        <v>17871</v>
      </c>
      <c r="E65" s="5">
        <v>52500</v>
      </c>
      <c r="F65" s="5">
        <v>0</v>
      </c>
      <c r="G65" s="5">
        <v>280371</v>
      </c>
      <c r="H65" s="6">
        <v>0</v>
      </c>
    </row>
    <row r="66" spans="1:9" x14ac:dyDescent="0.25">
      <c r="B66" s="4" t="s">
        <v>51</v>
      </c>
      <c r="C66" s="5">
        <v>210000</v>
      </c>
      <c r="D66" s="5">
        <v>9364</v>
      </c>
      <c r="E66" s="5">
        <v>52500</v>
      </c>
      <c r="F66" s="5">
        <v>0</v>
      </c>
      <c r="G66" s="5">
        <v>271864</v>
      </c>
      <c r="H66" s="6">
        <v>0</v>
      </c>
    </row>
    <row r="67" spans="1:9" x14ac:dyDescent="0.25">
      <c r="B67" s="4" t="s">
        <v>52</v>
      </c>
      <c r="C67" s="5">
        <v>224000</v>
      </c>
      <c r="D67" s="5">
        <v>13511</v>
      </c>
      <c r="E67" s="5">
        <v>0</v>
      </c>
      <c r="F67" s="5">
        <v>155035</v>
      </c>
      <c r="G67" s="5">
        <v>237511</v>
      </c>
      <c r="H67" s="6">
        <f>(G67-F67)/F67</f>
        <v>0.53198310059018927</v>
      </c>
    </row>
    <row r="68" spans="1:9" x14ac:dyDescent="0.25">
      <c r="B68" s="4" t="s">
        <v>70</v>
      </c>
      <c r="C68" s="5">
        <v>0</v>
      </c>
      <c r="D68" s="5">
        <v>0</v>
      </c>
      <c r="E68" s="5">
        <v>0</v>
      </c>
      <c r="F68" s="5">
        <v>153466</v>
      </c>
      <c r="G68" s="5">
        <v>0</v>
      </c>
      <c r="H68" s="6">
        <v>0</v>
      </c>
    </row>
    <row r="69" spans="1:9" s="1" customFormat="1" x14ac:dyDescent="0.25">
      <c r="A69" s="4"/>
      <c r="B69" s="4" t="s">
        <v>71</v>
      </c>
      <c r="C69" s="5">
        <v>0</v>
      </c>
      <c r="D69" s="5">
        <v>0</v>
      </c>
      <c r="E69" s="5">
        <v>0</v>
      </c>
      <c r="F69" s="5">
        <v>103354</v>
      </c>
      <c r="G69" s="5">
        <v>0</v>
      </c>
      <c r="H69" s="6">
        <v>0</v>
      </c>
      <c r="I69" s="20"/>
    </row>
    <row r="70" spans="1:9" s="27" customFormat="1" x14ac:dyDescent="0.25">
      <c r="A70" s="20"/>
      <c r="B70" s="20"/>
      <c r="C70" s="21"/>
      <c r="D70" s="21"/>
      <c r="E70" s="21"/>
      <c r="F70" s="21">
        <f>SUM(F65:F69)</f>
        <v>411855</v>
      </c>
      <c r="G70" s="21">
        <f>SUM(G65:G69)</f>
        <v>789746</v>
      </c>
      <c r="H70" s="22">
        <f>(G70-F70)/F70</f>
        <v>0.91753408359738253</v>
      </c>
      <c r="I70" s="11"/>
    </row>
    <row r="71" spans="1:9" s="14" customFormat="1" x14ac:dyDescent="0.25">
      <c r="A71" s="11"/>
      <c r="B71" s="11"/>
      <c r="C71" s="12"/>
      <c r="D71" s="12"/>
      <c r="E71" s="12"/>
      <c r="F71" s="12"/>
      <c r="G71" s="12"/>
      <c r="H71" s="13"/>
      <c r="I71" s="4" t="s">
        <v>55</v>
      </c>
    </row>
    <row r="72" spans="1:9" s="3" customFormat="1" x14ac:dyDescent="0.25">
      <c r="A72" s="4" t="s">
        <v>53</v>
      </c>
      <c r="B72" s="4" t="s">
        <v>54</v>
      </c>
      <c r="C72" s="5">
        <v>54000</v>
      </c>
      <c r="D72" s="5">
        <v>18000</v>
      </c>
      <c r="E72" s="5">
        <v>0</v>
      </c>
      <c r="F72" s="5">
        <v>16000</v>
      </c>
      <c r="G72" s="5">
        <v>72000</v>
      </c>
      <c r="H72" s="6">
        <f>(G72-F72)/F72</f>
        <v>3.5</v>
      </c>
      <c r="I72" s="11"/>
    </row>
    <row r="73" spans="1:9" s="11" customFormat="1" x14ac:dyDescent="0.25">
      <c r="C73" s="12"/>
      <c r="D73" s="12"/>
      <c r="E73" s="12"/>
      <c r="F73" s="12"/>
      <c r="G73" s="12"/>
      <c r="H73" s="13"/>
      <c r="I73" s="4" t="s">
        <v>74</v>
      </c>
    </row>
    <row r="74" spans="1:9" x14ac:dyDescent="0.25">
      <c r="A74" s="4" t="s">
        <v>56</v>
      </c>
      <c r="B74" s="4" t="s">
        <v>57</v>
      </c>
      <c r="C74" s="5">
        <v>90112</v>
      </c>
      <c r="D74" s="5">
        <v>11016</v>
      </c>
      <c r="E74" s="5">
        <v>0</v>
      </c>
      <c r="F74" s="5">
        <v>0</v>
      </c>
      <c r="G74" s="5">
        <v>101128</v>
      </c>
      <c r="H74" s="6">
        <v>0</v>
      </c>
    </row>
    <row r="75" spans="1:9" s="1" customFormat="1" x14ac:dyDescent="0.25">
      <c r="A75" s="4"/>
      <c r="B75" s="4" t="s">
        <v>58</v>
      </c>
      <c r="C75" s="5">
        <v>40780</v>
      </c>
      <c r="D75" s="5">
        <v>5804</v>
      </c>
      <c r="E75" s="5">
        <v>0</v>
      </c>
      <c r="F75" s="5">
        <v>0</v>
      </c>
      <c r="G75" s="5">
        <v>46584</v>
      </c>
      <c r="H75" s="6">
        <v>0</v>
      </c>
      <c r="I75" s="20"/>
    </row>
    <row r="76" spans="1:9" s="20" customFormat="1" x14ac:dyDescent="0.25">
      <c r="C76" s="21"/>
      <c r="D76" s="21"/>
      <c r="E76" s="21"/>
      <c r="F76" s="21">
        <f>SUM(F74:F75)</f>
        <v>0</v>
      </c>
      <c r="G76" s="21">
        <f>SUM(G74:G75)</f>
        <v>147712</v>
      </c>
      <c r="H76" s="22">
        <v>0</v>
      </c>
      <c r="I76" s="11"/>
    </row>
    <row r="77" spans="1:9" s="11" customFormat="1" x14ac:dyDescent="0.25">
      <c r="C77" s="12"/>
      <c r="D77" s="12"/>
      <c r="E77" s="12"/>
      <c r="F77" s="12"/>
      <c r="G77" s="12"/>
      <c r="H77" s="13"/>
      <c r="I77" s="4"/>
    </row>
    <row r="78" spans="1:9" x14ac:dyDescent="0.25">
      <c r="A78" s="4" t="s">
        <v>59</v>
      </c>
      <c r="B78" s="4" t="s">
        <v>60</v>
      </c>
      <c r="C78" s="5">
        <v>153659</v>
      </c>
      <c r="D78" s="5">
        <v>33022</v>
      </c>
      <c r="E78" s="5">
        <v>21535</v>
      </c>
      <c r="F78" s="5">
        <v>151588</v>
      </c>
      <c r="G78" s="5">
        <v>208216</v>
      </c>
      <c r="H78" s="6">
        <f>(G78-F78)/G78</f>
        <v>0.27196757213662737</v>
      </c>
    </row>
    <row r="79" spans="1:9" x14ac:dyDescent="0.25">
      <c r="B79" s="4" t="s">
        <v>61</v>
      </c>
      <c r="C79" s="5">
        <v>48685</v>
      </c>
      <c r="D79" s="5">
        <v>9122</v>
      </c>
      <c r="E79" s="5">
        <v>896</v>
      </c>
      <c r="F79" s="5">
        <v>0</v>
      </c>
      <c r="G79" s="5">
        <v>58703</v>
      </c>
      <c r="H79" s="6">
        <v>0</v>
      </c>
    </row>
    <row r="80" spans="1:9" x14ac:dyDescent="0.25">
      <c r="B80" s="4" t="s">
        <v>62</v>
      </c>
      <c r="C80" s="5">
        <v>25709</v>
      </c>
      <c r="D80" s="5">
        <v>2349</v>
      </c>
      <c r="E80" s="5">
        <v>1866</v>
      </c>
      <c r="F80" s="5">
        <v>23895</v>
      </c>
      <c r="G80" s="5">
        <v>29925</v>
      </c>
      <c r="H80" s="6">
        <f>(G80-F80)/F80</f>
        <v>0.25235404896421848</v>
      </c>
    </row>
    <row r="81" spans="2:9" x14ac:dyDescent="0.25">
      <c r="B81" s="4" t="s">
        <v>67</v>
      </c>
      <c r="C81" s="5">
        <v>0</v>
      </c>
      <c r="D81" s="5">
        <v>0</v>
      </c>
      <c r="E81" s="5">
        <v>0</v>
      </c>
      <c r="F81" s="5">
        <v>22783</v>
      </c>
      <c r="G81" s="5">
        <v>0</v>
      </c>
      <c r="H81" s="6">
        <v>0</v>
      </c>
      <c r="I81" s="20"/>
    </row>
    <row r="82" spans="2:9" s="20" customFormat="1" x14ac:dyDescent="0.25">
      <c r="C82" s="21"/>
      <c r="D82" s="21"/>
      <c r="E82" s="21"/>
      <c r="F82" s="21">
        <f>SUM(F78:F81)</f>
        <v>198266</v>
      </c>
      <c r="G82" s="21">
        <f>SUM(G78:G81)</f>
        <v>296844</v>
      </c>
      <c r="H82" s="22">
        <f>(G82-F82)/F82</f>
        <v>0.49720073033197826</v>
      </c>
      <c r="I82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CCO Executive Compensation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 Sands</dc:creator>
  <cp:lastModifiedBy>Diane Lund</cp:lastModifiedBy>
  <dcterms:created xsi:type="dcterms:W3CDTF">2015-11-09T01:56:08Z</dcterms:created>
  <dcterms:modified xsi:type="dcterms:W3CDTF">2015-11-10T18:23:30Z</dcterms:modified>
</cp:coreProperties>
</file>