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3040" windowHeight="9090" tabRatio="1000" activeTab="6"/>
  </bookViews>
  <sheets>
    <sheet name="Legacy-2014" sheetId="8" r:id="rId1"/>
    <sheet name="Providence HS-2014" sheetId="7" r:id="rId2"/>
    <sheet name="Asante-2014" sheetId="11" r:id="rId3"/>
    <sheet name="Tuality-2014" sheetId="10" r:id="rId4"/>
    <sheet name="St.Charles-2014" sheetId="1" r:id="rId5"/>
    <sheet name="Kaiser-2014" sheetId="9" r:id="rId6"/>
    <sheet name="Salem Hospital-2013" sheetId="12" r:id="rId7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9" l="1"/>
  <c r="E7" i="9"/>
  <c r="G3" i="9"/>
  <c r="G4" i="9"/>
  <c r="G5" i="9"/>
  <c r="G6" i="9"/>
  <c r="G2" i="9"/>
  <c r="G2" i="12"/>
  <c r="E5" i="10"/>
  <c r="G44" i="8"/>
  <c r="G41" i="8"/>
  <c r="G38" i="8"/>
  <c r="G37" i="8"/>
  <c r="F44" i="8"/>
  <c r="E44" i="8"/>
  <c r="G35" i="8"/>
  <c r="G32" i="8"/>
  <c r="G29" i="8"/>
  <c r="G28" i="8"/>
  <c r="F35" i="8"/>
  <c r="E35" i="8"/>
  <c r="G26" i="8"/>
  <c r="F26" i="8"/>
  <c r="E26" i="8"/>
  <c r="G23" i="8"/>
  <c r="G21" i="8"/>
  <c r="G19" i="8"/>
  <c r="G17" i="8"/>
  <c r="G15" i="8"/>
  <c r="G14" i="8"/>
  <c r="G12" i="8"/>
  <c r="G11" i="8"/>
  <c r="F17" i="8"/>
  <c r="E17" i="8"/>
  <c r="G9" i="8"/>
  <c r="G3" i="8"/>
  <c r="G4" i="8"/>
  <c r="G2" i="8"/>
  <c r="F9" i="8"/>
  <c r="E9" i="8"/>
  <c r="G4" i="1"/>
  <c r="G6" i="1"/>
  <c r="G2" i="1"/>
  <c r="F9" i="1"/>
  <c r="E9" i="1"/>
  <c r="G4" i="10"/>
  <c r="G5" i="10"/>
  <c r="G2" i="10"/>
  <c r="F5" i="10"/>
  <c r="G3" i="11"/>
  <c r="G4" i="11"/>
  <c r="G9" i="11"/>
  <c r="G2" i="11"/>
  <c r="F9" i="11"/>
  <c r="E9" i="11"/>
  <c r="G12" i="7"/>
  <c r="F12" i="7"/>
  <c r="E12" i="7"/>
  <c r="F11" i="12"/>
  <c r="E11" i="12"/>
  <c r="G11" i="12"/>
  <c r="G9" i="1"/>
  <c r="G7" i="9"/>
</calcChain>
</file>

<file path=xl/sharedStrings.xml><?xml version="1.0" encoding="utf-8"?>
<sst xmlns="http://schemas.openxmlformats.org/spreadsheetml/2006/main" count="347" uniqueCount="199">
  <si>
    <t>Contractor Name</t>
  </si>
  <si>
    <t>Address</t>
  </si>
  <si>
    <t>Description of Services</t>
  </si>
  <si>
    <t>Compensation 2013</t>
  </si>
  <si>
    <t>Percent Change</t>
  </si>
  <si>
    <t>Providence Health &amp; Services: Oregon</t>
  </si>
  <si>
    <t>Oregon Emergency Physicians PC</t>
  </si>
  <si>
    <t>9155 Barnes Rd Ste 420 Portland, OR 97225</t>
  </si>
  <si>
    <t>Medical Services</t>
  </si>
  <si>
    <t>Andersen Construction Co Inc</t>
  </si>
  <si>
    <t>6712 N Cutter Cir Portland, OR 97217</t>
  </si>
  <si>
    <t>Construction Services</t>
  </si>
  <si>
    <t xml:space="preserve">Cross Country Travcorps Incorporated </t>
  </si>
  <si>
    <t>File 50941 Los Angeles, CA 90074-0941</t>
  </si>
  <si>
    <t>Outside Staffing</t>
  </si>
  <si>
    <t>Anesthesia Assoc Northwest LLC</t>
  </si>
  <si>
    <t>6400 SE Lake Rd Ste 130 Portland, OR 97222-2129</t>
  </si>
  <si>
    <t>The Oregon Clinic PC</t>
  </si>
  <si>
    <t>847 NE 19th Ave Ste 300 Portland, OR 97232-2684</t>
  </si>
  <si>
    <t>Providence-Hood River Memorial Hospital</t>
  </si>
  <si>
    <t>Providence-Portland Medical Center</t>
  </si>
  <si>
    <t>Providence-St. Vincent Medical Center</t>
  </si>
  <si>
    <t>Providence-Medford Medical Center</t>
  </si>
  <si>
    <t>*Note: All the individual hospitals are folded into one 990 for Providence Health &amp; Services.</t>
  </si>
  <si>
    <t>Providence-Milwaukie Hospital</t>
  </si>
  <si>
    <t>Providence-Newberg Medical Center</t>
  </si>
  <si>
    <t>Providence-Willamette Falls Medical Center</t>
  </si>
  <si>
    <t>Providence-Seaside Hospital</t>
  </si>
  <si>
    <t>Legacy Health</t>
  </si>
  <si>
    <t>Philips Medical Systems</t>
  </si>
  <si>
    <t>PO Box 100355 Atlanta, GA 30384</t>
  </si>
  <si>
    <t>Information Systems</t>
  </si>
  <si>
    <t>Microsoft Licensing GP</t>
  </si>
  <si>
    <t>1950 Stemmons Fwy 5010 Dallas, TX 75207</t>
  </si>
  <si>
    <t>Epic Systems Corporation</t>
  </si>
  <si>
    <t>1979 Milky Way Verona, WI 53593</t>
  </si>
  <si>
    <t>Consultants</t>
  </si>
  <si>
    <t>CDW Government Inc.</t>
  </si>
  <si>
    <t>230 N Milwaukee Ave Vernon Hills, IL 60061</t>
  </si>
  <si>
    <t>Nordisk Systems Inc.</t>
  </si>
  <si>
    <t>6400 SE Lake Rd. 450 Milwaukie, OR 97222-2186</t>
  </si>
  <si>
    <t>Presidio Networked Solutions</t>
  </si>
  <si>
    <t>PO Box 677638 Dallas, TX 75267</t>
  </si>
  <si>
    <t>Legacy Emanuel</t>
  </si>
  <si>
    <t>Baugh Skanska Inc.</t>
  </si>
  <si>
    <t>222 SW Columbia St 300 Portland, OR 97201</t>
  </si>
  <si>
    <t>Construction</t>
  </si>
  <si>
    <t>Trauma Specialists LLP</t>
  </si>
  <si>
    <t>1620 SW Taylor St. Portland, OR 97205</t>
  </si>
  <si>
    <t>Specialty Care Cardiovascular Services</t>
  </si>
  <si>
    <t>PO Box 11407 Birmingham, AL 35246</t>
  </si>
  <si>
    <t>500 Chipeta Way Salt Lake City UT 84108</t>
  </si>
  <si>
    <t>3181 Sam Jackson Park Rd. Portland, OR 97232</t>
  </si>
  <si>
    <t>Zimmer Gunsul Fransca Architects LLP</t>
  </si>
  <si>
    <t>1223 SW Washington St. 200  Portland, OR 97205</t>
  </si>
  <si>
    <t>Legacy Good Samaritan</t>
  </si>
  <si>
    <t>Renal Care Group NW Inc.</t>
  </si>
  <si>
    <t>Portland Psychiatric Associates</t>
  </si>
  <si>
    <t>9955 SW Washington 200 Portland, OR 97216</t>
  </si>
  <si>
    <t>Lions Vision Gift</t>
  </si>
  <si>
    <t>2201 SE 11th Ave Portland, OR 97214</t>
  </si>
  <si>
    <t>Howard S Wright Construction LP</t>
  </si>
  <si>
    <t>425 NW 10th Ave Portland, OR 97214</t>
  </si>
  <si>
    <t>Oregon Health &amp; Science University</t>
  </si>
  <si>
    <t>PO Box 3595 Portland, OR 97208</t>
  </si>
  <si>
    <t>Rehabilitation Medicine Associates</t>
  </si>
  <si>
    <t>1040 NW 22nd 320 Portland, OR 97210</t>
  </si>
  <si>
    <t>Legacy Mount Hood</t>
  </si>
  <si>
    <t>PO Box 767 Beaverton, OR 97075</t>
  </si>
  <si>
    <t>Oregon Anesthesiology Group PC</t>
  </si>
  <si>
    <t>120 NW 14th Ave  300 Portland, OR 97209</t>
  </si>
  <si>
    <t>NW Cardiovascular Institute</t>
  </si>
  <si>
    <t>2222 NW Lovejoy St. 606 Portland, OR 97309</t>
  </si>
  <si>
    <t>Echo Vision Inc.</t>
  </si>
  <si>
    <t>7214 NE 72nd Pl. Vancouver, WA 98662</t>
  </si>
  <si>
    <t>Legacy Meridian Park</t>
  </si>
  <si>
    <t>2012 Industrial Pkwy Aberdeen, WA 98520</t>
  </si>
  <si>
    <t>Pacific Heart Associates</t>
  </si>
  <si>
    <t>19260 SW 65th Ave Tualatin, OR 97062</t>
  </si>
  <si>
    <t>Executive Health Resources</t>
  </si>
  <si>
    <t>15 Campus Blvd. Newtown Square, PA 19073</t>
  </si>
  <si>
    <t>Contract Services</t>
  </si>
  <si>
    <t>Kaiser Permanente</t>
  </si>
  <si>
    <t>Salem Hospital</t>
  </si>
  <si>
    <t>PO Box 3395 Portland, OR 97208</t>
  </si>
  <si>
    <t>Sound Physicians</t>
  </si>
  <si>
    <t>31472 PO Box 60000, San Francisco, CA 941460</t>
  </si>
  <si>
    <t>Contract Hospitalists</t>
  </si>
  <si>
    <t>Tuality Health Alliance</t>
  </si>
  <si>
    <t>PO Box 548, Hillsboro, OR 97123</t>
  </si>
  <si>
    <t>Benefits Administrator</t>
  </si>
  <si>
    <t>Asante</t>
  </si>
  <si>
    <t>Southern Oregon Cardiology LLC</t>
  </si>
  <si>
    <t>520 Medical Center Dr Ste 200 Medford OR 97504</t>
  </si>
  <si>
    <t>Cardiac Services</t>
  </si>
  <si>
    <t>CVISO Management CO LLC</t>
  </si>
  <si>
    <t>520 Medical Center Dr  Medford OR 97504</t>
  </si>
  <si>
    <t>Southern Oregon Hospitalists PC</t>
  </si>
  <si>
    <t>2640 E Barnett RD E-333 Medford OR 97504</t>
  </si>
  <si>
    <t>Hospitalists</t>
  </si>
  <si>
    <t>Mayo Collaborative Services</t>
  </si>
  <si>
    <t>PO Box 9146 Minneapolis MN 55480</t>
  </si>
  <si>
    <t>Laboratory Services</t>
  </si>
  <si>
    <t>West Assets Management</t>
  </si>
  <si>
    <t>PO Box 2140 Omaha, NE 68103</t>
  </si>
  <si>
    <t>Medical Billing Services</t>
  </si>
  <si>
    <t>Phoenix Health Systems</t>
  </si>
  <si>
    <t>1130 E Arapaho Rd Ste 500 Richardson TX 75081</t>
  </si>
  <si>
    <t>IT Support Services</t>
  </si>
  <si>
    <t>Shiftwise US Bank Corp Trust</t>
  </si>
  <si>
    <t>1800 SW 1st Ave Ste 510 Portland OR 97201</t>
  </si>
  <si>
    <t>Contract Labor</t>
  </si>
  <si>
    <t>John Black and Assoc LLC</t>
  </si>
  <si>
    <t>4327 NE 42nd St Seattle WA 98105</t>
  </si>
  <si>
    <t>Consulting Services</t>
  </si>
  <si>
    <t>Pacific Pathology Assoc Inc</t>
  </si>
  <si>
    <t>Spring Valley Bookkeeping PO Box 5 Salem OR 97304</t>
  </si>
  <si>
    <t>Pathology Services</t>
  </si>
  <si>
    <t>CSC Americas Outsourcing</t>
  </si>
  <si>
    <t>Falls Church VA 22042</t>
  </si>
  <si>
    <t xml:space="preserve">Epic Systems Corp </t>
  </si>
  <si>
    <t>PO Box 88314 Milwaukie WI 53288</t>
  </si>
  <si>
    <t>Owens and Minor Inc</t>
  </si>
  <si>
    <t>PO Box 53523 Los Angeles, CA 90074</t>
  </si>
  <si>
    <t>Oregon Anesthesiology Group</t>
  </si>
  <si>
    <t>120 NW 14th St Ste 300 Portland OR 97209</t>
  </si>
  <si>
    <t>Anesthesia Coverage</t>
  </si>
  <si>
    <t xml:space="preserve">Peacehealth Laboratories </t>
  </si>
  <si>
    <t>PO Box 77003 Springfield, OR 97475</t>
  </si>
  <si>
    <t>St. Charles Health System</t>
  </si>
  <si>
    <t>Oncology Associates</t>
  </si>
  <si>
    <t>2500 NE Neff Rd. Bend, OR 97701</t>
  </si>
  <si>
    <t>Radiology Services</t>
  </si>
  <si>
    <t>Central Oregon MRI LLC</t>
  </si>
  <si>
    <t>PO Box 6059 Bend, OR 97708</t>
  </si>
  <si>
    <t>MRI Services</t>
  </si>
  <si>
    <t>Cascade Medical Imaging LLC</t>
  </si>
  <si>
    <t>1460 NE Medical Center Dr. Bend, OR 97701</t>
  </si>
  <si>
    <t>Cardiovascular Consultants of The Cascades</t>
  </si>
  <si>
    <t>PO Box 6419 Bend, OR 97708</t>
  </si>
  <si>
    <t>Howard S Wright Constructors LLP</t>
  </si>
  <si>
    <t>425 NW 10th Ave, Ste 200, Portland, OR 97209</t>
  </si>
  <si>
    <t>(1/1/14-12/31/14)</t>
  </si>
  <si>
    <t>Compensation 2014</t>
  </si>
  <si>
    <t>Hospital &amp; Healthcare Services</t>
  </si>
  <si>
    <t>Healthcare Services</t>
  </si>
  <si>
    <t>PeaceHealth</t>
  </si>
  <si>
    <t>Pacificare Behavioral Health</t>
  </si>
  <si>
    <t>890 Oak St SE Salem, OR 97301</t>
  </si>
  <si>
    <t>PO Box 569 Eugene, OR 97440</t>
  </si>
  <si>
    <t>PO Box 575 Portland, OR 97207</t>
  </si>
  <si>
    <t>PO Box 25186 Santa Ana, CA 97299</t>
  </si>
  <si>
    <t>NA</t>
  </si>
  <si>
    <t>10/01/13-09/30/14</t>
  </si>
  <si>
    <t>Star Dialysis LLC</t>
  </si>
  <si>
    <t>201 W L St.  Grants Pass, OR 97526</t>
  </si>
  <si>
    <t>Dialysis Services</t>
  </si>
  <si>
    <t>Neuro Services</t>
  </si>
  <si>
    <t>2900 State St. Medford OR 97504</t>
  </si>
  <si>
    <t>SO Oregon Neurological &amp; Spine Assoc.</t>
  </si>
  <si>
    <t>(10/1/13-9/30/14)</t>
  </si>
  <si>
    <t>CompHealth</t>
  </si>
  <si>
    <t>PO Box 972651 Dallas, TX 75397</t>
  </si>
  <si>
    <t>Recruiter</t>
  </si>
  <si>
    <t>Kaiser Foundation Hospitals</t>
  </si>
  <si>
    <t>Neenan Company LLP</t>
  </si>
  <si>
    <t>2607 Midpoint Dr. Fort Collins, CO 80525</t>
  </si>
  <si>
    <t xml:space="preserve">Skanska USA </t>
  </si>
  <si>
    <t>222 SW Columbia St Ste. 300 Portland, OR 97201</t>
  </si>
  <si>
    <t>(4/01/14-3/31/15)</t>
  </si>
  <si>
    <t xml:space="preserve">Compensation 2013 </t>
  </si>
  <si>
    <t>Siemens Medical Solution</t>
  </si>
  <si>
    <t>PO Box 640401, Pittsburgh, PA 15264-0401</t>
  </si>
  <si>
    <t>Associated Regional &amp; University Pathologists</t>
  </si>
  <si>
    <t>Puget Sound Blood Center</t>
  </si>
  <si>
    <t>921 Terry Ave, Seattle WA 98104</t>
  </si>
  <si>
    <t>PO Box 5036, Portland, OR 97208</t>
  </si>
  <si>
    <t>PO Box 52737 Phoenix, AZ 85072</t>
  </si>
  <si>
    <t>McKinstry Co</t>
  </si>
  <si>
    <t>16790 NE Mason St.  100, Portland, OR 97230</t>
  </si>
  <si>
    <t>Wave Form Systems Inc.</t>
  </si>
  <si>
    <t>PO Box 6989, Portland, OR 97208</t>
  </si>
  <si>
    <t>393 E Walnut St., Pasadena, CA 91188</t>
  </si>
  <si>
    <t>1800 Harrison St., Oakland, CA 94612</t>
  </si>
  <si>
    <t>Southern CA Permanente Medical Group</t>
  </si>
  <si>
    <t>100 S Los Robles, Pasadena CA 91101</t>
  </si>
  <si>
    <t>Hawaii Permanente Medical Group</t>
  </si>
  <si>
    <t>711 Kapioilani Blvd., Honolulu HI 96813</t>
  </si>
  <si>
    <t>BIO Medical Applications of California</t>
  </si>
  <si>
    <t>PO Box 749620, Los Angeles, CA 90074-9620</t>
  </si>
  <si>
    <t>Hospital</t>
  </si>
  <si>
    <t>Providence Health &amp; Services</t>
  </si>
  <si>
    <t>(1/1/2014-12/31/2014)</t>
  </si>
  <si>
    <t xml:space="preserve">The Permanente Medical Group </t>
  </si>
  <si>
    <t xml:space="preserve">Compensation 2012 </t>
  </si>
  <si>
    <t>*Although Salem has completed a 2014 990, they have no IC data listed</t>
  </si>
  <si>
    <t>(10/1/12-9/30/13)</t>
  </si>
  <si>
    <t xml:space="preserve">Tuality </t>
  </si>
  <si>
    <t>Oregon Health &amp; Sciences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</si>
</sst>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;[Red]\-&quot;$&quot;#,##0"/>
    <numFmt numFmtId="165" formatCode="_-* #,##0.00_-;\-* #,##0.00_-;_-* &quot;-&quot;??_-;_-@_-"/>
    <numFmt numFmtId="166" formatCode="&quot;$&quot;#,##0;[Red]&quot;$&quot;#,##0"/>
    <numFmt numFmtId="167" formatCode="&quot;$&quot;#,##0"/>
    <numFmt numFmtId="168" formatCode="&quot;$&quot;#,##0.00;[Red]&quot;$&quot;#,##0.00"/>
    <numFmt numFmtId="169" formatCode="0.0%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166" fontId="0" fillId="0" borderId="0" xfId="0" applyNumberFormat="1"/>
    <xf numFmtId="0" fontId="0" fillId="0" borderId="0" xfId="0" applyFont="1"/>
    <xf numFmtId="0" fontId="4" fillId="0" borderId="0" xfId="0" applyFont="1"/>
    <xf numFmtId="167" fontId="0" fillId="0" borderId="0" xfId="0" applyNumberFormat="1"/>
    <xf numFmtId="164" fontId="0" fillId="0" borderId="0" xfId="0" applyNumberFormat="1"/>
    <xf numFmtId="0" fontId="0" fillId="2" borderId="0" xfId="0" applyFill="1"/>
    <xf numFmtId="166" fontId="0" fillId="2" borderId="0" xfId="0" applyNumberFormat="1" applyFill="1"/>
    <xf numFmtId="0" fontId="4" fillId="2" borderId="0" xfId="0" applyFont="1" applyFill="1"/>
    <xf numFmtId="168" fontId="0" fillId="0" borderId="0" xfId="13" applyNumberFormat="1" applyFont="1"/>
    <xf numFmtId="166" fontId="0" fillId="0" borderId="0" xfId="13" applyNumberFormat="1" applyFont="1"/>
    <xf numFmtId="0" fontId="6" fillId="0" borderId="0" xfId="0" applyFont="1"/>
    <xf numFmtId="164" fontId="6" fillId="0" borderId="0" xfId="0" applyNumberFormat="1" applyFont="1"/>
    <xf numFmtId="166" fontId="7" fillId="2" borderId="0" xfId="0" applyNumberFormat="1" applyFont="1" applyFill="1"/>
    <xf numFmtId="9" fontId="0" fillId="0" borderId="0" xfId="14" applyFont="1"/>
    <xf numFmtId="0" fontId="8" fillId="0" borderId="0" xfId="0" applyFont="1"/>
    <xf numFmtId="9" fontId="8" fillId="2" borderId="0" xfId="14" applyFont="1" applyFill="1"/>
    <xf numFmtId="0" fontId="0" fillId="2" borderId="0" xfId="0" applyFont="1" applyFill="1"/>
    <xf numFmtId="9" fontId="8" fillId="0" borderId="0" xfId="14" applyFont="1"/>
    <xf numFmtId="164" fontId="7" fillId="0" borderId="0" xfId="0" applyNumberFormat="1" applyFont="1"/>
    <xf numFmtId="9" fontId="1" fillId="0" borderId="0" xfId="14" applyFont="1"/>
    <xf numFmtId="166" fontId="0" fillId="0" borderId="0" xfId="0" applyNumberFormat="1" applyFont="1"/>
    <xf numFmtId="166" fontId="0" fillId="2" borderId="0" xfId="0" applyNumberFormat="1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9" fontId="0" fillId="0" borderId="0" xfId="14" applyFont="1" applyAlignment="1">
      <alignment horizontal="right"/>
    </xf>
    <xf numFmtId="0" fontId="9" fillId="0" borderId="0" xfId="0" applyFont="1"/>
    <xf numFmtId="9" fontId="7" fillId="0" borderId="0" xfId="14" applyFont="1"/>
    <xf numFmtId="169" fontId="0" fillId="0" borderId="0" xfId="14" applyNumberFormat="1" applyFont="1"/>
    <xf numFmtId="167" fontId="0" fillId="0" borderId="0" xfId="14" applyNumberFormat="1" applyFont="1"/>
    <xf numFmtId="0" fontId="6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0" fillId="0" borderId="0" xfId="0" applyFont="1" applyFill="1"/>
    <xf numFmtId="0" fontId="0" fillId="0" borderId="0" xfId="0" applyFill="1"/>
    <xf numFmtId="9" fontId="8" fillId="0" borderId="0" xfId="14" applyFont="1" applyAlignment="1">
      <alignment horizontal="right"/>
    </xf>
    <xf numFmtId="166" fontId="9" fillId="0" borderId="0" xfId="0" applyNumberFormat="1" applyFont="1" applyFill="1"/>
    <xf numFmtId="9" fontId="6" fillId="0" borderId="0" xfId="14" applyFont="1"/>
    <xf numFmtId="9" fontId="9" fillId="0" borderId="0" xfId="14" applyFont="1"/>
    <xf numFmtId="166" fontId="9" fillId="0" borderId="0" xfId="0" applyNumberFormat="1" applyFont="1"/>
    <xf numFmtId="9" fontId="4" fillId="0" borderId="0" xfId="14" applyFont="1"/>
    <xf numFmtId="167" fontId="4" fillId="0" borderId="0" xfId="0" applyNumberFormat="1" applyFont="1"/>
    <xf numFmtId="166" fontId="4" fillId="0" borderId="0" xfId="0" applyNumberFormat="1" applyFont="1"/>
    <xf numFmtId="167" fontId="8" fillId="0" borderId="0" xfId="14" applyNumberFormat="1" applyFont="1"/>
    <xf numFmtId="164" fontId="9" fillId="0" borderId="0" xfId="0" applyNumberFormat="1" applyFont="1"/>
    <xf numFmtId="167" fontId="9" fillId="0" borderId="0" xfId="0" applyNumberFormat="1" applyFont="1"/>
    <xf numFmtId="9" fontId="4" fillId="0" borderId="0" xfId="0" applyNumberFormat="1" applyFont="1"/>
    <xf numFmtId="0" fontId="4" fillId="0" borderId="0" xfId="0" applyFont="1" applyAlignment="1">
      <alignment horizontal="center" vertical="center"/>
    </xf>
    <xf numFmtId="169" fontId="0" fillId="0" borderId="0" xfId="0" applyNumberFormat="1"/>
    <xf numFmtId="169" fontId="7" fillId="0" borderId="0" xfId="0" applyNumberFormat="1" applyFont="1"/>
    <xf numFmtId="169" fontId="4" fillId="0" borderId="0" xfId="0" applyNumberFormat="1" applyFo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9" fontId="12" fillId="0" borderId="0" xfId="14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87">
    <cellStyle name="Comma 2" xfId="13"/>
    <cellStyle name="Followed Hyperlink" xfId="10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Percent" xfId="1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5"/>
  <sheetViews>
    <sheetView topLeftCell="A19" zoomScale="75" zoomScaleNormal="75" workbookViewId="0">
      <selection activeCell="B29" sqref="B29"/>
    </sheetView>
  </sheetViews>
  <sheetFormatPr defaultColWidth="11" defaultRowHeight="15.75" x14ac:dyDescent="0.25"/>
  <cols>
    <col min="1" max="1" width="20.625" bestFit="1" customWidth="1"/>
    <col min="2" max="2" width="39.75" bestFit="1" customWidth="1"/>
    <col min="3" max="3" width="42.75" bestFit="1" customWidth="1"/>
    <col min="4" max="4" width="27.25" bestFit="1" customWidth="1"/>
    <col min="5" max="5" width="24.625" style="1" bestFit="1" customWidth="1"/>
    <col min="6" max="6" width="23.75" style="1" bestFit="1" customWidth="1"/>
    <col min="7" max="7" width="18.875" style="18" bestFit="1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48" t="s">
        <v>28</v>
      </c>
      <c r="B2" s="2" t="s">
        <v>34</v>
      </c>
      <c r="C2" s="2" t="s">
        <v>35</v>
      </c>
      <c r="D2" s="2" t="s">
        <v>36</v>
      </c>
      <c r="E2" s="21">
        <v>2824464</v>
      </c>
      <c r="F2" s="21">
        <v>3854474</v>
      </c>
      <c r="G2" s="18">
        <f>(F2-E2)/E2</f>
        <v>0.36467450107347799</v>
      </c>
    </row>
    <row r="3" spans="1:7" x14ac:dyDescent="0.25">
      <c r="A3" s="48" t="s">
        <v>169</v>
      </c>
      <c r="B3" s="2" t="s">
        <v>37</v>
      </c>
      <c r="C3" s="2" t="s">
        <v>38</v>
      </c>
      <c r="D3" s="2" t="s">
        <v>31</v>
      </c>
      <c r="E3" s="21">
        <v>4244940</v>
      </c>
      <c r="F3" s="21">
        <v>3660587</v>
      </c>
      <c r="G3" s="28">
        <f t="shared" ref="G3:G4" si="0">(F3-E3)/E3</f>
        <v>-0.13765871838000066</v>
      </c>
    </row>
    <row r="4" spans="1:7" x14ac:dyDescent="0.25">
      <c r="A4" s="3"/>
      <c r="B4" s="2" t="s">
        <v>32</v>
      </c>
      <c r="C4" s="2" t="s">
        <v>33</v>
      </c>
      <c r="D4" s="2" t="s">
        <v>31</v>
      </c>
      <c r="E4" s="21">
        <v>2950157</v>
      </c>
      <c r="F4" s="21">
        <v>3015544</v>
      </c>
      <c r="G4" s="18">
        <f t="shared" si="0"/>
        <v>2.21639051752161E-2</v>
      </c>
    </row>
    <row r="5" spans="1:7" x14ac:dyDescent="0.25">
      <c r="A5" s="3"/>
      <c r="B5" s="2" t="s">
        <v>29</v>
      </c>
      <c r="C5" s="2" t="s">
        <v>30</v>
      </c>
      <c r="D5" s="2" t="s">
        <v>31</v>
      </c>
      <c r="E5" s="21">
        <v>0</v>
      </c>
      <c r="F5" s="21">
        <v>2097035</v>
      </c>
      <c r="G5" s="36" t="s">
        <v>152</v>
      </c>
    </row>
    <row r="6" spans="1:7" x14ac:dyDescent="0.25">
      <c r="A6" s="3"/>
      <c r="B6" s="2" t="s">
        <v>171</v>
      </c>
      <c r="C6" s="2" t="s">
        <v>172</v>
      </c>
      <c r="D6" s="2" t="s">
        <v>8</v>
      </c>
      <c r="E6" s="21">
        <v>0</v>
      </c>
      <c r="F6" s="21">
        <v>2037003</v>
      </c>
      <c r="G6" s="36" t="s">
        <v>152</v>
      </c>
    </row>
    <row r="7" spans="1:7" x14ac:dyDescent="0.25">
      <c r="A7" s="3"/>
      <c r="B7" s="2" t="s">
        <v>39</v>
      </c>
      <c r="C7" s="2" t="s">
        <v>40</v>
      </c>
      <c r="D7" s="2" t="s">
        <v>31</v>
      </c>
      <c r="E7" s="21">
        <v>3749923</v>
      </c>
      <c r="F7" s="21">
        <v>0</v>
      </c>
      <c r="G7" s="36" t="s">
        <v>152</v>
      </c>
    </row>
    <row r="8" spans="1:7" x14ac:dyDescent="0.25">
      <c r="A8" s="3"/>
      <c r="B8" s="2" t="s">
        <v>41</v>
      </c>
      <c r="C8" s="2" t="s">
        <v>42</v>
      </c>
      <c r="D8" s="2" t="s">
        <v>31</v>
      </c>
      <c r="E8" s="21">
        <v>2786349</v>
      </c>
      <c r="F8" s="21">
        <v>0</v>
      </c>
      <c r="G8" s="36" t="s">
        <v>152</v>
      </c>
    </row>
    <row r="9" spans="1:7" s="32" customFormat="1" x14ac:dyDescent="0.25">
      <c r="A9" s="31"/>
      <c r="E9" s="37">
        <f>SUM(E2:E8)</f>
        <v>16555833</v>
      </c>
      <c r="F9" s="37">
        <f>SUM(F2:F8)</f>
        <v>14664643</v>
      </c>
      <c r="G9" s="38">
        <f t="shared" ref="G9" si="1">(F9-E9)/E9</f>
        <v>-0.11423103869192205</v>
      </c>
    </row>
    <row r="10" spans="1:7" s="6" customFormat="1" x14ac:dyDescent="0.25">
      <c r="A10" s="8"/>
      <c r="B10" s="17"/>
      <c r="C10" s="17"/>
      <c r="D10" s="17"/>
      <c r="E10" s="22"/>
      <c r="F10" s="22"/>
      <c r="G10" s="16"/>
    </row>
    <row r="11" spans="1:7" x14ac:dyDescent="0.25">
      <c r="A11" s="23" t="s">
        <v>43</v>
      </c>
      <c r="B11" s="2" t="s">
        <v>44</v>
      </c>
      <c r="C11" s="2" t="s">
        <v>45</v>
      </c>
      <c r="D11" s="2" t="s">
        <v>46</v>
      </c>
      <c r="E11" s="21">
        <v>2504502</v>
      </c>
      <c r="F11" s="21">
        <v>11353218</v>
      </c>
      <c r="G11" s="18">
        <f>(F11-E11)/E11</f>
        <v>3.5331239503901375</v>
      </c>
    </row>
    <row r="12" spans="1:7" x14ac:dyDescent="0.25">
      <c r="A12" s="3"/>
      <c r="B12" s="2" t="s">
        <v>47</v>
      </c>
      <c r="C12" s="2" t="s">
        <v>48</v>
      </c>
      <c r="D12" s="2" t="s">
        <v>8</v>
      </c>
      <c r="E12" s="21">
        <v>8500767</v>
      </c>
      <c r="F12" s="21">
        <v>7958113</v>
      </c>
      <c r="G12" s="28">
        <f>(F12-E12)/E12</f>
        <v>-6.3835886808802075E-2</v>
      </c>
    </row>
    <row r="13" spans="1:7" x14ac:dyDescent="0.25">
      <c r="A13" s="3"/>
      <c r="B13" s="2" t="s">
        <v>174</v>
      </c>
      <c r="C13" s="2" t="s">
        <v>175</v>
      </c>
      <c r="D13" s="2" t="s">
        <v>8</v>
      </c>
      <c r="E13" s="21">
        <v>0</v>
      </c>
      <c r="F13" s="21">
        <v>3971003</v>
      </c>
      <c r="G13" s="36" t="s">
        <v>152</v>
      </c>
    </row>
    <row r="14" spans="1:7" x14ac:dyDescent="0.25">
      <c r="A14" s="3"/>
      <c r="B14" s="2" t="s">
        <v>173</v>
      </c>
      <c r="C14" s="2" t="s">
        <v>51</v>
      </c>
      <c r="D14" s="2" t="s">
        <v>8</v>
      </c>
      <c r="E14" s="21">
        <v>2438452</v>
      </c>
      <c r="F14" s="21">
        <v>2679557</v>
      </c>
      <c r="G14" s="18">
        <f>(F14-E14)/E14</f>
        <v>9.8876254279354273E-2</v>
      </c>
    </row>
    <row r="15" spans="1:7" x14ac:dyDescent="0.25">
      <c r="A15" s="3"/>
      <c r="B15" s="2" t="s">
        <v>198</v>
      </c>
      <c r="C15" s="2" t="s">
        <v>52</v>
      </c>
      <c r="D15" s="2" t="s">
        <v>8</v>
      </c>
      <c r="E15" s="21">
        <v>2205542</v>
      </c>
      <c r="F15" s="21">
        <v>2033331</v>
      </c>
      <c r="G15" s="28">
        <f>(F15-E15)/E15</f>
        <v>-7.8081034049680309E-2</v>
      </c>
    </row>
    <row r="16" spans="1:7" x14ac:dyDescent="0.25">
      <c r="A16" s="3"/>
      <c r="B16" s="2" t="s">
        <v>49</v>
      </c>
      <c r="C16" s="2" t="s">
        <v>50</v>
      </c>
      <c r="D16" s="2" t="s">
        <v>8</v>
      </c>
      <c r="E16" s="21">
        <v>1754044</v>
      </c>
      <c r="F16" s="21">
        <v>0</v>
      </c>
      <c r="G16" s="36" t="s">
        <v>152</v>
      </c>
    </row>
    <row r="17" spans="1:7" s="35" customFormat="1" x14ac:dyDescent="0.25">
      <c r="A17" s="33"/>
      <c r="B17" s="34"/>
      <c r="C17" s="34"/>
      <c r="D17" s="34"/>
      <c r="E17" s="37">
        <f>SUM(E11:E16)</f>
        <v>17403307</v>
      </c>
      <c r="F17" s="37">
        <f>SUM(F11:F16)</f>
        <v>27995222</v>
      </c>
      <c r="G17" s="39">
        <f>(F17-E17)/E17</f>
        <v>0.60861507528425485</v>
      </c>
    </row>
    <row r="18" spans="1:7" s="6" customFormat="1" x14ac:dyDescent="0.25">
      <c r="A18" s="8"/>
      <c r="B18" s="17"/>
      <c r="C18" s="17"/>
      <c r="D18" s="17"/>
      <c r="E18" s="22"/>
      <c r="F18" s="22"/>
      <c r="G18" s="16"/>
    </row>
    <row r="19" spans="1:7" x14ac:dyDescent="0.25">
      <c r="A19" s="23" t="s">
        <v>55</v>
      </c>
      <c r="B19" s="2" t="s">
        <v>63</v>
      </c>
      <c r="C19" s="2" t="s">
        <v>64</v>
      </c>
      <c r="D19" s="2" t="s">
        <v>8</v>
      </c>
      <c r="E19" s="21">
        <v>1456982</v>
      </c>
      <c r="F19" s="21">
        <v>1474271</v>
      </c>
      <c r="G19" s="18">
        <f>(F19-E19)/E19</f>
        <v>1.1866309947549112E-2</v>
      </c>
    </row>
    <row r="20" spans="1:7" x14ac:dyDescent="0.25">
      <c r="A20" s="3"/>
      <c r="B20" s="2" t="s">
        <v>56</v>
      </c>
      <c r="C20" s="2" t="s">
        <v>177</v>
      </c>
      <c r="D20" s="2" t="s">
        <v>8</v>
      </c>
      <c r="E20" s="21">
        <v>0</v>
      </c>
      <c r="F20" s="21">
        <v>819016</v>
      </c>
      <c r="G20" s="36" t="s">
        <v>152</v>
      </c>
    </row>
    <row r="21" spans="1:7" x14ac:dyDescent="0.25">
      <c r="A21" s="3"/>
      <c r="B21" s="2" t="s">
        <v>57</v>
      </c>
      <c r="C21" s="2" t="s">
        <v>58</v>
      </c>
      <c r="D21" s="2" t="s">
        <v>8</v>
      </c>
      <c r="E21" s="21">
        <v>767768</v>
      </c>
      <c r="F21" s="21">
        <v>791178</v>
      </c>
      <c r="G21" s="18">
        <f>(F21-E21)/E21</f>
        <v>3.0490981650706985E-2</v>
      </c>
    </row>
    <row r="22" spans="1:7" x14ac:dyDescent="0.25">
      <c r="A22" s="3"/>
      <c r="B22" s="2" t="s">
        <v>17</v>
      </c>
      <c r="C22" s="2" t="s">
        <v>176</v>
      </c>
      <c r="D22" s="2" t="s">
        <v>8</v>
      </c>
      <c r="E22" s="21">
        <v>0</v>
      </c>
      <c r="F22" s="21">
        <v>658923</v>
      </c>
      <c r="G22" s="36" t="s">
        <v>152</v>
      </c>
    </row>
    <row r="23" spans="1:7" x14ac:dyDescent="0.25">
      <c r="A23" s="3"/>
      <c r="B23" s="2" t="s">
        <v>65</v>
      </c>
      <c r="C23" s="2" t="s">
        <v>66</v>
      </c>
      <c r="D23" s="2" t="s">
        <v>8</v>
      </c>
      <c r="E23" s="21">
        <v>685036</v>
      </c>
      <c r="F23" s="21">
        <v>610470</v>
      </c>
      <c r="G23" s="28">
        <f>(F23-E23)/E23</f>
        <v>-0.10884975388154783</v>
      </c>
    </row>
    <row r="24" spans="1:7" x14ac:dyDescent="0.25">
      <c r="A24" s="3"/>
      <c r="B24" s="2" t="s">
        <v>59</v>
      </c>
      <c r="C24" s="2" t="s">
        <v>60</v>
      </c>
      <c r="D24" s="2" t="s">
        <v>8</v>
      </c>
      <c r="E24" s="21">
        <v>926650</v>
      </c>
      <c r="F24" s="21">
        <v>0</v>
      </c>
      <c r="G24" s="36" t="s">
        <v>152</v>
      </c>
    </row>
    <row r="25" spans="1:7" x14ac:dyDescent="0.25">
      <c r="A25" s="3"/>
      <c r="B25" s="2" t="s">
        <v>61</v>
      </c>
      <c r="C25" s="2" t="s">
        <v>62</v>
      </c>
      <c r="D25" s="2" t="s">
        <v>46</v>
      </c>
      <c r="E25" s="21">
        <v>1108241</v>
      </c>
      <c r="F25" s="21">
        <v>0</v>
      </c>
      <c r="G25" s="36" t="s">
        <v>152</v>
      </c>
    </row>
    <row r="26" spans="1:7" s="35" customFormat="1" x14ac:dyDescent="0.25">
      <c r="A26" s="33"/>
      <c r="B26" s="34"/>
      <c r="C26" s="34"/>
      <c r="D26" s="34"/>
      <c r="E26" s="37">
        <f>SUM(E19:E25)</f>
        <v>4944677</v>
      </c>
      <c r="F26" s="37">
        <f>SUM(F19:F25)</f>
        <v>4353858</v>
      </c>
      <c r="G26" s="38">
        <f>(F26-E26)/E26</f>
        <v>-0.11948586328287975</v>
      </c>
    </row>
    <row r="27" spans="1:7" s="6" customFormat="1" x14ac:dyDescent="0.25">
      <c r="A27" s="8"/>
      <c r="B27" s="17"/>
      <c r="C27" s="17"/>
      <c r="D27" s="17"/>
      <c r="E27" s="13"/>
      <c r="F27" s="13"/>
      <c r="G27" s="16"/>
    </row>
    <row r="28" spans="1:7" x14ac:dyDescent="0.25">
      <c r="A28" s="23" t="s">
        <v>67</v>
      </c>
      <c r="B28" s="2" t="s">
        <v>53</v>
      </c>
      <c r="C28" s="2" t="s">
        <v>54</v>
      </c>
      <c r="D28" s="2" t="s">
        <v>46</v>
      </c>
      <c r="E28" s="21">
        <v>384256</v>
      </c>
      <c r="F28" s="21">
        <v>840652</v>
      </c>
      <c r="G28" s="18">
        <f>(F28-E28)/E28</f>
        <v>1.1877394237175216</v>
      </c>
    </row>
    <row r="29" spans="1:7" x14ac:dyDescent="0.25">
      <c r="A29" s="3"/>
      <c r="B29" s="2" t="s">
        <v>69</v>
      </c>
      <c r="C29" s="2" t="s">
        <v>70</v>
      </c>
      <c r="D29" s="2" t="s">
        <v>8</v>
      </c>
      <c r="E29" s="21">
        <v>501790</v>
      </c>
      <c r="F29" s="21">
        <v>478877</v>
      </c>
      <c r="G29" s="28">
        <f>(F29-E29)/E29</f>
        <v>-4.5662528149225771E-2</v>
      </c>
    </row>
    <row r="30" spans="1:7" x14ac:dyDescent="0.25">
      <c r="A30" s="3"/>
      <c r="B30" s="2" t="s">
        <v>56</v>
      </c>
      <c r="C30" s="2" t="s">
        <v>76</v>
      </c>
      <c r="D30" s="2" t="s">
        <v>8</v>
      </c>
      <c r="E30" s="21">
        <v>0</v>
      </c>
      <c r="F30" s="21">
        <v>424896</v>
      </c>
      <c r="G30" s="36" t="s">
        <v>152</v>
      </c>
    </row>
    <row r="31" spans="1:7" x14ac:dyDescent="0.25">
      <c r="A31" s="3"/>
      <c r="B31" s="2" t="s">
        <v>178</v>
      </c>
      <c r="C31" s="2" t="s">
        <v>179</v>
      </c>
      <c r="D31" s="2" t="s">
        <v>81</v>
      </c>
      <c r="E31" s="21">
        <v>0</v>
      </c>
      <c r="F31" s="21">
        <v>285872</v>
      </c>
      <c r="G31" s="36" t="s">
        <v>152</v>
      </c>
    </row>
    <row r="32" spans="1:7" x14ac:dyDescent="0.25">
      <c r="A32" s="3"/>
      <c r="B32" s="2" t="s">
        <v>71</v>
      </c>
      <c r="C32" s="2" t="s">
        <v>72</v>
      </c>
      <c r="D32" s="2" t="s">
        <v>8</v>
      </c>
      <c r="E32" s="21">
        <v>251560</v>
      </c>
      <c r="F32" s="21">
        <v>258205</v>
      </c>
      <c r="G32" s="18">
        <f>(F32-E32)/E32</f>
        <v>2.6415169343297823E-2</v>
      </c>
    </row>
    <row r="33" spans="1:7" x14ac:dyDescent="0.25">
      <c r="A33" s="3"/>
      <c r="B33" s="2" t="s">
        <v>44</v>
      </c>
      <c r="C33" s="2" t="s">
        <v>68</v>
      </c>
      <c r="D33" s="2" t="s">
        <v>46</v>
      </c>
      <c r="E33" s="21">
        <v>348133</v>
      </c>
      <c r="F33" s="21">
        <v>0</v>
      </c>
      <c r="G33" s="36" t="s">
        <v>152</v>
      </c>
    </row>
    <row r="34" spans="1:7" x14ac:dyDescent="0.25">
      <c r="A34" s="3"/>
      <c r="B34" s="2" t="s">
        <v>73</v>
      </c>
      <c r="C34" s="2" t="s">
        <v>74</v>
      </c>
      <c r="D34" s="2" t="s">
        <v>8</v>
      </c>
      <c r="E34" s="21">
        <v>191413</v>
      </c>
      <c r="F34" s="21">
        <v>0</v>
      </c>
      <c r="G34" s="36" t="s">
        <v>152</v>
      </c>
    </row>
    <row r="35" spans="1:7" s="35" customFormat="1" x14ac:dyDescent="0.25">
      <c r="A35" s="33"/>
      <c r="B35" s="34"/>
      <c r="C35" s="34"/>
      <c r="D35" s="34"/>
      <c r="E35" s="37">
        <f>SUM(E28:E34)</f>
        <v>1677152</v>
      </c>
      <c r="F35" s="37">
        <f>SUM(F28:F34)</f>
        <v>2288502</v>
      </c>
      <c r="G35" s="39">
        <f>(F35-E35)/E35</f>
        <v>0.36451675220850582</v>
      </c>
    </row>
    <row r="36" spans="1:7" s="6" customFormat="1" x14ac:dyDescent="0.25">
      <c r="A36" s="8"/>
      <c r="B36" s="17"/>
      <c r="C36" s="17"/>
      <c r="D36" s="17"/>
      <c r="E36" s="22"/>
      <c r="F36" s="22"/>
      <c r="G36" s="16"/>
    </row>
    <row r="37" spans="1:7" x14ac:dyDescent="0.25">
      <c r="A37" s="23" t="s">
        <v>75</v>
      </c>
      <c r="B37" s="2" t="s">
        <v>44</v>
      </c>
      <c r="C37" s="2" t="s">
        <v>45</v>
      </c>
      <c r="D37" s="2" t="s">
        <v>46</v>
      </c>
      <c r="E37" s="21">
        <v>1216577</v>
      </c>
      <c r="F37" s="21">
        <v>1099455</v>
      </c>
      <c r="G37" s="28">
        <f>(F37-E37)/E37</f>
        <v>-9.6271752630536334E-2</v>
      </c>
    </row>
    <row r="38" spans="1:7" x14ac:dyDescent="0.25">
      <c r="A38" s="3"/>
      <c r="B38" s="2" t="s">
        <v>53</v>
      </c>
      <c r="C38" s="2" t="s">
        <v>54</v>
      </c>
      <c r="D38" s="2" t="s">
        <v>46</v>
      </c>
      <c r="E38" s="21">
        <v>307041</v>
      </c>
      <c r="F38" s="21">
        <v>342626</v>
      </c>
      <c r="G38" s="18">
        <f>(F38-E38)/E38</f>
        <v>0.11589657407316938</v>
      </c>
    </row>
    <row r="39" spans="1:7" x14ac:dyDescent="0.25">
      <c r="A39" s="3"/>
      <c r="B39" s="2" t="s">
        <v>73</v>
      </c>
      <c r="C39" s="2" t="s">
        <v>74</v>
      </c>
      <c r="D39" s="2" t="s">
        <v>8</v>
      </c>
      <c r="E39" s="21">
        <v>0</v>
      </c>
      <c r="F39" s="21">
        <v>290025</v>
      </c>
      <c r="G39" s="36" t="s">
        <v>152</v>
      </c>
    </row>
    <row r="40" spans="1:7" x14ac:dyDescent="0.25">
      <c r="A40" s="3"/>
      <c r="B40" s="2" t="s">
        <v>180</v>
      </c>
      <c r="C40" s="2" t="s">
        <v>181</v>
      </c>
      <c r="D40" s="2" t="s">
        <v>8</v>
      </c>
      <c r="E40" s="21">
        <v>0</v>
      </c>
      <c r="F40" s="21">
        <v>289865</v>
      </c>
      <c r="G40" s="36" t="s">
        <v>152</v>
      </c>
    </row>
    <row r="41" spans="1:7" x14ac:dyDescent="0.25">
      <c r="A41" s="3"/>
      <c r="B41" s="2" t="s">
        <v>56</v>
      </c>
      <c r="C41" s="2" t="s">
        <v>76</v>
      </c>
      <c r="D41" s="2" t="s">
        <v>8</v>
      </c>
      <c r="E41" s="21">
        <v>344171</v>
      </c>
      <c r="F41" s="21">
        <v>272817</v>
      </c>
      <c r="G41" s="28">
        <f>(F41-E41)/E41</f>
        <v>-0.20732136060272366</v>
      </c>
    </row>
    <row r="42" spans="1:7" x14ac:dyDescent="0.25">
      <c r="A42" s="3"/>
      <c r="B42" s="2" t="s">
        <v>77</v>
      </c>
      <c r="C42" s="2" t="s">
        <v>78</v>
      </c>
      <c r="D42" s="2" t="s">
        <v>36</v>
      </c>
      <c r="E42" s="21">
        <v>293528</v>
      </c>
      <c r="F42" s="21">
        <v>0</v>
      </c>
      <c r="G42" s="36" t="s">
        <v>152</v>
      </c>
    </row>
    <row r="43" spans="1:7" x14ac:dyDescent="0.25">
      <c r="A43" s="3"/>
      <c r="B43" s="2" t="s">
        <v>79</v>
      </c>
      <c r="C43" s="2" t="s">
        <v>80</v>
      </c>
      <c r="D43" s="2" t="s">
        <v>81</v>
      </c>
      <c r="E43" s="21">
        <v>417510</v>
      </c>
      <c r="F43" s="21">
        <v>0</v>
      </c>
      <c r="G43" s="36" t="s">
        <v>152</v>
      </c>
    </row>
    <row r="44" spans="1:7" s="35" customFormat="1" ht="15" customHeight="1" x14ac:dyDescent="0.25">
      <c r="A44" s="34"/>
      <c r="B44" s="34"/>
      <c r="C44" s="34"/>
      <c r="D44" s="34"/>
      <c r="E44" s="37">
        <f>SUM(E37:E43)</f>
        <v>2578827</v>
      </c>
      <c r="F44" s="37">
        <f>SUM(F37:F43)</f>
        <v>2294788</v>
      </c>
      <c r="G44" s="38">
        <f>(F44-E44)/E44</f>
        <v>-0.11014271217107623</v>
      </c>
    </row>
    <row r="45" spans="1:7" s="6" customFormat="1" x14ac:dyDescent="0.25">
      <c r="E45" s="7"/>
      <c r="F45" s="7"/>
      <c r="G45" s="16"/>
    </row>
  </sheetData>
  <sortState ref="B37:F43">
    <sortCondition descending="1" ref="F37:F4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"/>
  <sheetViews>
    <sheetView zoomScale="75" zoomScaleNormal="75" workbookViewId="0">
      <selection activeCell="B10" sqref="B10"/>
    </sheetView>
  </sheetViews>
  <sheetFormatPr defaultColWidth="35.75" defaultRowHeight="15.75" x14ac:dyDescent="0.25"/>
  <cols>
    <col min="6" max="6" width="28.75" style="4" customWidth="1"/>
    <col min="7" max="7" width="19.25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23" t="s">
        <v>191</v>
      </c>
      <c r="B2" t="s">
        <v>6</v>
      </c>
      <c r="C2" t="s">
        <v>7</v>
      </c>
      <c r="D2" t="s">
        <v>8</v>
      </c>
      <c r="E2" s="5">
        <v>31789582</v>
      </c>
      <c r="F2" s="4">
        <v>0</v>
      </c>
      <c r="G2" s="24" t="s">
        <v>152</v>
      </c>
    </row>
    <row r="3" spans="1:7" x14ac:dyDescent="0.25">
      <c r="A3" s="23" t="s">
        <v>142</v>
      </c>
      <c r="B3" t="s">
        <v>9</v>
      </c>
      <c r="C3" t="s">
        <v>10</v>
      </c>
      <c r="D3" t="s">
        <v>11</v>
      </c>
      <c r="E3" s="5">
        <v>19676038</v>
      </c>
      <c r="F3" s="4">
        <v>0</v>
      </c>
      <c r="G3" s="24" t="s">
        <v>152</v>
      </c>
    </row>
    <row r="4" spans="1:7" x14ac:dyDescent="0.25">
      <c r="B4" t="s">
        <v>12</v>
      </c>
      <c r="C4" t="s">
        <v>13</v>
      </c>
      <c r="D4" t="s">
        <v>14</v>
      </c>
      <c r="E4" s="5">
        <v>14934718</v>
      </c>
      <c r="F4" s="4">
        <v>0</v>
      </c>
      <c r="G4" s="24" t="s">
        <v>152</v>
      </c>
    </row>
    <row r="5" spans="1:7" x14ac:dyDescent="0.25">
      <c r="B5" t="s">
        <v>15</v>
      </c>
      <c r="C5" t="s">
        <v>16</v>
      </c>
      <c r="D5" t="s">
        <v>8</v>
      </c>
      <c r="E5" s="5">
        <v>10138660</v>
      </c>
      <c r="F5" s="4">
        <v>0</v>
      </c>
      <c r="G5" s="24" t="s">
        <v>152</v>
      </c>
    </row>
    <row r="6" spans="1:7" x14ac:dyDescent="0.25">
      <c r="B6" t="s">
        <v>17</v>
      </c>
      <c r="C6" t="s">
        <v>18</v>
      </c>
      <c r="D6" t="s">
        <v>8</v>
      </c>
      <c r="E6" s="5">
        <v>8999506</v>
      </c>
      <c r="F6" s="4">
        <v>0</v>
      </c>
      <c r="G6" s="24" t="s">
        <v>152</v>
      </c>
    </row>
    <row r="7" spans="1:7" x14ac:dyDescent="0.25">
      <c r="B7" s="2" t="s">
        <v>5</v>
      </c>
      <c r="C7" t="s">
        <v>84</v>
      </c>
      <c r="D7" t="s">
        <v>144</v>
      </c>
      <c r="E7" s="5">
        <v>0</v>
      </c>
      <c r="F7" s="4">
        <v>344034907</v>
      </c>
      <c r="G7" s="24" t="s">
        <v>152</v>
      </c>
    </row>
    <row r="8" spans="1:7" x14ac:dyDescent="0.25">
      <c r="B8" s="2" t="s">
        <v>83</v>
      </c>
      <c r="C8" t="s">
        <v>148</v>
      </c>
      <c r="D8" t="s">
        <v>144</v>
      </c>
      <c r="E8" s="5">
        <v>0</v>
      </c>
      <c r="F8" s="4">
        <v>62689704</v>
      </c>
      <c r="G8" s="24" t="s">
        <v>152</v>
      </c>
    </row>
    <row r="9" spans="1:7" x14ac:dyDescent="0.25">
      <c r="B9" s="2" t="s">
        <v>198</v>
      </c>
      <c r="C9" t="s">
        <v>150</v>
      </c>
      <c r="D9" t="s">
        <v>145</v>
      </c>
      <c r="E9" s="5">
        <v>0</v>
      </c>
      <c r="F9" s="4">
        <v>51958143</v>
      </c>
      <c r="G9" s="24" t="s">
        <v>152</v>
      </c>
    </row>
    <row r="10" spans="1:7" x14ac:dyDescent="0.25">
      <c r="B10" s="2" t="s">
        <v>146</v>
      </c>
      <c r="C10" t="s">
        <v>149</v>
      </c>
      <c r="D10" t="s">
        <v>145</v>
      </c>
      <c r="E10" s="5">
        <v>0</v>
      </c>
      <c r="F10" s="4">
        <v>36899727</v>
      </c>
      <c r="G10" s="24" t="s">
        <v>152</v>
      </c>
    </row>
    <row r="11" spans="1:7" x14ac:dyDescent="0.25">
      <c r="B11" s="2" t="s">
        <v>147</v>
      </c>
      <c r="C11" t="s">
        <v>151</v>
      </c>
      <c r="D11" t="s">
        <v>145</v>
      </c>
      <c r="E11" s="5">
        <v>0</v>
      </c>
      <c r="F11" s="4">
        <v>33893812</v>
      </c>
      <c r="G11" s="24" t="s">
        <v>152</v>
      </c>
    </row>
    <row r="12" spans="1:7" x14ac:dyDescent="0.25">
      <c r="D12" s="27"/>
      <c r="E12" s="45">
        <f>SUM(E2:E7)</f>
        <v>85538504</v>
      </c>
      <c r="F12" s="46">
        <f>SUM(F2:F11)</f>
        <v>529476293</v>
      </c>
      <c r="G12" s="47">
        <f>(F12-E12)/E12</f>
        <v>5.1899176188538441</v>
      </c>
    </row>
    <row r="13" spans="1:7" x14ac:dyDescent="0.25">
      <c r="D13" s="11"/>
      <c r="E13" s="19"/>
      <c r="G13" s="20"/>
    </row>
    <row r="14" spans="1:7" x14ac:dyDescent="0.25">
      <c r="D14" s="11"/>
      <c r="E14" s="19"/>
      <c r="G14" s="20"/>
    </row>
    <row r="15" spans="1:7" x14ac:dyDescent="0.25">
      <c r="A15" s="2" t="s">
        <v>19</v>
      </c>
      <c r="D15" s="11"/>
      <c r="E15" s="12"/>
      <c r="G15" s="14"/>
    </row>
    <row r="16" spans="1:7" x14ac:dyDescent="0.25">
      <c r="A16" t="s">
        <v>20</v>
      </c>
    </row>
    <row r="17" spans="1:2" x14ac:dyDescent="0.25">
      <c r="A17" t="s">
        <v>21</v>
      </c>
    </row>
    <row r="18" spans="1:2" x14ac:dyDescent="0.25">
      <c r="A18" t="s">
        <v>22</v>
      </c>
      <c r="B18" s="15" t="s">
        <v>23</v>
      </c>
    </row>
    <row r="19" spans="1:2" x14ac:dyDescent="0.25">
      <c r="A19" t="s">
        <v>24</v>
      </c>
    </row>
    <row r="20" spans="1:2" x14ac:dyDescent="0.25">
      <c r="A20" t="s">
        <v>25</v>
      </c>
    </row>
    <row r="21" spans="1:2" x14ac:dyDescent="0.25">
      <c r="A21" t="s">
        <v>26</v>
      </c>
    </row>
    <row r="22" spans="1:2" x14ac:dyDescent="0.25">
      <c r="A22" t="s">
        <v>27</v>
      </c>
    </row>
  </sheetData>
  <pageMargins left="0.75" right="0.75" top="1" bottom="1" header="0.5" footer="0.5"/>
  <pageSetup orientation="portrait" horizontalDpi="4294967292" verticalDpi="4294967292" r:id="rId1"/>
  <ignoredErrors>
    <ignoredError sqref="E12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zoomScale="75" zoomScaleNormal="75" workbookViewId="0">
      <selection sqref="A1:XFD1"/>
    </sheetView>
  </sheetViews>
  <sheetFormatPr defaultColWidth="11" defaultRowHeight="15.75" x14ac:dyDescent="0.25"/>
  <cols>
    <col min="1" max="1" width="27.25" customWidth="1"/>
    <col min="2" max="2" width="27.5" bestFit="1" customWidth="1"/>
    <col min="3" max="3" width="42" bestFit="1" customWidth="1"/>
    <col min="4" max="4" width="31.375" customWidth="1"/>
    <col min="5" max="5" width="28.75" style="1" customWidth="1"/>
    <col min="6" max="6" width="27.5" style="1" customWidth="1"/>
    <col min="7" max="7" width="19.25" style="14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23" t="s">
        <v>91</v>
      </c>
      <c r="B2" s="2" t="s">
        <v>92</v>
      </c>
      <c r="C2" s="2" t="s">
        <v>93</v>
      </c>
      <c r="D2" s="2" t="s">
        <v>94</v>
      </c>
      <c r="E2" s="21">
        <v>2048325</v>
      </c>
      <c r="F2" s="21">
        <v>4959276</v>
      </c>
      <c r="G2" s="14">
        <f>(F2-E2)/E2</f>
        <v>1.4211372706967889</v>
      </c>
    </row>
    <row r="3" spans="1:7" x14ac:dyDescent="0.25">
      <c r="A3" s="23" t="s">
        <v>153</v>
      </c>
      <c r="B3" s="2" t="s">
        <v>95</v>
      </c>
      <c r="C3" s="2" t="s">
        <v>96</v>
      </c>
      <c r="D3" s="2" t="s">
        <v>94</v>
      </c>
      <c r="E3" s="21">
        <v>1630852</v>
      </c>
      <c r="F3" s="21">
        <v>2941802</v>
      </c>
      <c r="G3" s="14">
        <f t="shared" ref="G3:G9" si="0">(F3-E3)/E3</f>
        <v>0.80384363510606727</v>
      </c>
    </row>
    <row r="4" spans="1:7" x14ac:dyDescent="0.25">
      <c r="A4" s="2"/>
      <c r="B4" s="2" t="s">
        <v>100</v>
      </c>
      <c r="C4" s="2" t="s">
        <v>101</v>
      </c>
      <c r="D4" s="2" t="s">
        <v>102</v>
      </c>
      <c r="E4" s="21">
        <v>1300578</v>
      </c>
      <c r="F4" s="21">
        <v>1380350</v>
      </c>
      <c r="G4" s="14">
        <f t="shared" si="0"/>
        <v>6.133580608006594E-2</v>
      </c>
    </row>
    <row r="5" spans="1:7" x14ac:dyDescent="0.25">
      <c r="A5" s="2"/>
      <c r="B5" s="2" t="s">
        <v>159</v>
      </c>
      <c r="C5" s="2" t="s">
        <v>158</v>
      </c>
      <c r="D5" s="2" t="s">
        <v>157</v>
      </c>
      <c r="E5" s="1">
        <v>0</v>
      </c>
      <c r="F5" s="1">
        <v>680760</v>
      </c>
      <c r="G5" s="26" t="s">
        <v>152</v>
      </c>
    </row>
    <row r="6" spans="1:7" x14ac:dyDescent="0.25">
      <c r="A6" s="2"/>
      <c r="B6" s="2" t="s">
        <v>154</v>
      </c>
      <c r="C6" s="2" t="s">
        <v>155</v>
      </c>
      <c r="D6" s="2" t="s">
        <v>156</v>
      </c>
      <c r="E6" s="21">
        <v>0</v>
      </c>
      <c r="F6" s="21">
        <v>110971</v>
      </c>
      <c r="G6" s="26" t="s">
        <v>152</v>
      </c>
    </row>
    <row r="7" spans="1:7" x14ac:dyDescent="0.25">
      <c r="B7" s="2" t="s">
        <v>97</v>
      </c>
      <c r="C7" s="2" t="s">
        <v>98</v>
      </c>
      <c r="D7" s="2" t="s">
        <v>99</v>
      </c>
      <c r="E7" s="21">
        <v>2053246</v>
      </c>
      <c r="F7" s="21">
        <v>0</v>
      </c>
      <c r="G7" s="26" t="s">
        <v>152</v>
      </c>
    </row>
    <row r="8" spans="1:7" x14ac:dyDescent="0.25">
      <c r="B8" s="2" t="s">
        <v>103</v>
      </c>
      <c r="C8" s="2" t="s">
        <v>104</v>
      </c>
      <c r="D8" s="2" t="s">
        <v>105</v>
      </c>
      <c r="E8" s="21">
        <v>1261428</v>
      </c>
      <c r="F8" s="21">
        <v>0</v>
      </c>
      <c r="G8" s="26" t="s">
        <v>152</v>
      </c>
    </row>
    <row r="9" spans="1:7" x14ac:dyDescent="0.25">
      <c r="E9" s="40">
        <f>SUM(E2:E8)</f>
        <v>8294429</v>
      </c>
      <c r="F9" s="40">
        <f>SUM(F2:F8)</f>
        <v>10073159</v>
      </c>
      <c r="G9" s="41">
        <f t="shared" si="0"/>
        <v>0.21444875831717891</v>
      </c>
    </row>
  </sheetData>
  <sortState ref="B2:F8">
    <sortCondition descending="1" ref="F2:F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"/>
  <sheetViews>
    <sheetView zoomScale="75" zoomScaleNormal="75" workbookViewId="0">
      <selection activeCell="A2" sqref="A2"/>
    </sheetView>
  </sheetViews>
  <sheetFormatPr defaultColWidth="11" defaultRowHeight="15.75" x14ac:dyDescent="0.25"/>
  <cols>
    <col min="1" max="1" width="16.375" bestFit="1" customWidth="1"/>
    <col min="2" max="2" width="20.75" bestFit="1" customWidth="1"/>
    <col min="3" max="3" width="40.5" bestFit="1" customWidth="1"/>
    <col min="4" max="4" width="27.25" bestFit="1" customWidth="1"/>
    <col min="5" max="5" width="24.625" style="9" bestFit="1" customWidth="1"/>
    <col min="6" max="6" width="23.75" style="4" bestFit="1" customWidth="1"/>
    <col min="7" max="7" width="18.875" style="14" bestFit="1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23" t="s">
        <v>197</v>
      </c>
      <c r="B2" s="2" t="s">
        <v>85</v>
      </c>
      <c r="C2" s="2" t="s">
        <v>86</v>
      </c>
      <c r="D2" s="2" t="s">
        <v>87</v>
      </c>
      <c r="E2" s="21">
        <v>1233048</v>
      </c>
      <c r="F2" s="4">
        <v>1234248</v>
      </c>
      <c r="G2" s="29">
        <f>(F2-E2)/E2</f>
        <v>9.7319812367401752E-4</v>
      </c>
    </row>
    <row r="3" spans="1:7" x14ac:dyDescent="0.25">
      <c r="A3" s="23" t="s">
        <v>160</v>
      </c>
      <c r="B3" s="2" t="s">
        <v>161</v>
      </c>
      <c r="C3" s="2" t="s">
        <v>162</v>
      </c>
      <c r="D3" s="2" t="s">
        <v>163</v>
      </c>
      <c r="E3" s="10">
        <v>0</v>
      </c>
      <c r="F3" s="4">
        <v>175171</v>
      </c>
      <c r="G3" s="26" t="s">
        <v>152</v>
      </c>
    </row>
    <row r="4" spans="1:7" x14ac:dyDescent="0.25">
      <c r="A4" s="2"/>
      <c r="B4" s="2" t="s">
        <v>88</v>
      </c>
      <c r="C4" s="2" t="s">
        <v>89</v>
      </c>
      <c r="D4" s="2" t="s">
        <v>90</v>
      </c>
      <c r="E4" s="21">
        <v>147408</v>
      </c>
      <c r="F4" s="4">
        <v>109855</v>
      </c>
      <c r="G4" s="28">
        <f t="shared" ref="G4:G5" si="0">(F4-E4)/E4</f>
        <v>-0.25475550852056877</v>
      </c>
    </row>
    <row r="5" spans="1:7" x14ac:dyDescent="0.25">
      <c r="A5" s="2"/>
      <c r="E5" s="40">
        <f>SUM(E2:E3)</f>
        <v>1233048</v>
      </c>
      <c r="F5" s="42">
        <f>SUM(F2:F4)</f>
        <v>1519274</v>
      </c>
      <c r="G5" s="41">
        <f t="shared" si="0"/>
        <v>0.23212883845559945</v>
      </c>
    </row>
  </sheetData>
  <sortState ref="B2:F4">
    <sortCondition descending="1" ref="F2:F4"/>
  </sortState>
  <pageMargins left="0.75" right="0.75" top="1" bottom="1" header="0.5" footer="0.5"/>
  <pageSetup orientation="portrait" horizontalDpi="4294967292" verticalDpi="4294967292"/>
  <ignoredErrors>
    <ignoredError sqref="E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zoomScale="75" zoomScaleNormal="75" workbookViewId="0">
      <selection sqref="A1:XFD1"/>
    </sheetView>
  </sheetViews>
  <sheetFormatPr defaultColWidth="11" defaultRowHeight="15.75" x14ac:dyDescent="0.25"/>
  <cols>
    <col min="1" max="1" width="22.5" bestFit="1" customWidth="1"/>
    <col min="2" max="2" width="38.25" bestFit="1" customWidth="1"/>
    <col min="3" max="3" width="42.25" bestFit="1" customWidth="1"/>
    <col min="4" max="4" width="27.25" bestFit="1" customWidth="1"/>
    <col min="5" max="5" width="24.625" style="1" bestFit="1" customWidth="1"/>
    <col min="6" max="6" width="23.75" style="1" bestFit="1" customWidth="1"/>
    <col min="7" max="7" width="18.875" style="14" bestFit="1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3" t="s">
        <v>129</v>
      </c>
      <c r="B2" s="2" t="s">
        <v>136</v>
      </c>
      <c r="C2" s="2" t="s">
        <v>137</v>
      </c>
      <c r="D2" s="2" t="s">
        <v>135</v>
      </c>
      <c r="E2" s="21">
        <v>14112907</v>
      </c>
      <c r="F2" s="21">
        <v>24363380</v>
      </c>
      <c r="G2" s="14">
        <f>(F2-E2)/E2</f>
        <v>0.72631903547582366</v>
      </c>
    </row>
    <row r="3" spans="1:7" x14ac:dyDescent="0.25">
      <c r="A3" s="23" t="s">
        <v>142</v>
      </c>
      <c r="B3" s="2" t="s">
        <v>165</v>
      </c>
      <c r="C3" s="2" t="s">
        <v>166</v>
      </c>
      <c r="D3" s="2" t="s">
        <v>46</v>
      </c>
      <c r="E3" s="21">
        <v>0</v>
      </c>
      <c r="F3" s="21">
        <v>10442919</v>
      </c>
      <c r="G3" s="26" t="s">
        <v>152</v>
      </c>
    </row>
    <row r="4" spans="1:7" x14ac:dyDescent="0.25">
      <c r="A4" s="2"/>
      <c r="B4" s="2" t="s">
        <v>140</v>
      </c>
      <c r="C4" s="2" t="s">
        <v>141</v>
      </c>
      <c r="D4" s="2" t="s">
        <v>46</v>
      </c>
      <c r="E4" s="21">
        <v>4015022</v>
      </c>
      <c r="F4" s="21">
        <v>6674906</v>
      </c>
      <c r="G4" s="14">
        <f t="shared" ref="G4:G6" si="0">(F4-E4)/E4</f>
        <v>0.66248304492478494</v>
      </c>
    </row>
    <row r="5" spans="1:7" x14ac:dyDescent="0.25">
      <c r="A5" s="2"/>
      <c r="B5" s="2" t="s">
        <v>167</v>
      </c>
      <c r="C5" s="2" t="s">
        <v>168</v>
      </c>
      <c r="D5" s="2" t="s">
        <v>46</v>
      </c>
      <c r="E5" s="21">
        <v>0</v>
      </c>
      <c r="F5" s="21">
        <v>6168939</v>
      </c>
      <c r="G5" s="26" t="s">
        <v>152</v>
      </c>
    </row>
    <row r="6" spans="1:7" x14ac:dyDescent="0.25">
      <c r="A6" s="2"/>
      <c r="B6" s="2" t="s">
        <v>133</v>
      </c>
      <c r="C6" s="2" t="s">
        <v>134</v>
      </c>
      <c r="D6" s="2" t="s">
        <v>135</v>
      </c>
      <c r="E6" s="21">
        <v>2649234</v>
      </c>
      <c r="F6" s="21">
        <v>2995216</v>
      </c>
      <c r="G6" s="14">
        <f t="shared" si="0"/>
        <v>0.13059699520691642</v>
      </c>
    </row>
    <row r="7" spans="1:7" x14ac:dyDescent="0.25">
      <c r="A7" s="2"/>
      <c r="B7" s="2" t="s">
        <v>130</v>
      </c>
      <c r="C7" s="2" t="s">
        <v>131</v>
      </c>
      <c r="D7" s="2" t="s">
        <v>132</v>
      </c>
      <c r="E7" s="21">
        <v>1553392</v>
      </c>
      <c r="F7" s="21">
        <v>0</v>
      </c>
      <c r="G7" s="26" t="s">
        <v>152</v>
      </c>
    </row>
    <row r="8" spans="1:7" x14ac:dyDescent="0.25">
      <c r="A8" s="2"/>
      <c r="B8" s="2" t="s">
        <v>138</v>
      </c>
      <c r="C8" s="2" t="s">
        <v>139</v>
      </c>
      <c r="D8" s="2" t="s">
        <v>8</v>
      </c>
      <c r="E8" s="21">
        <v>2230664</v>
      </c>
      <c r="F8" s="21">
        <v>0</v>
      </c>
      <c r="G8" s="26" t="s">
        <v>152</v>
      </c>
    </row>
    <row r="9" spans="1:7" x14ac:dyDescent="0.25">
      <c r="A9" s="2"/>
      <c r="B9" s="2"/>
      <c r="C9" s="2"/>
      <c r="D9" s="2"/>
      <c r="E9" s="40">
        <f>SUM(E2:E8)</f>
        <v>24561219</v>
      </c>
      <c r="F9" s="40">
        <f>SUM(F2:F8)</f>
        <v>50645360</v>
      </c>
      <c r="G9" s="41">
        <f>(F9-E9)/E9</f>
        <v>1.0620051472200953</v>
      </c>
    </row>
  </sheetData>
  <sortState ref="B2:F8">
    <sortCondition descending="1" ref="F2:F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2"/>
  <sheetViews>
    <sheetView zoomScale="75" zoomScaleNormal="75" workbookViewId="0">
      <selection activeCell="E14" sqref="E14"/>
    </sheetView>
  </sheetViews>
  <sheetFormatPr defaultColWidth="11" defaultRowHeight="15.75" x14ac:dyDescent="0.25"/>
  <cols>
    <col min="1" max="1" width="19.375" customWidth="1"/>
    <col min="2" max="2" width="47.375" bestFit="1" customWidth="1"/>
    <col min="3" max="3" width="51.25" bestFit="1" customWidth="1"/>
    <col min="4" max="4" width="27.25" bestFit="1" customWidth="1"/>
    <col min="5" max="5" width="24.625" style="1" bestFit="1" customWidth="1"/>
    <col min="6" max="6" width="23.75" style="30" bestFit="1" customWidth="1"/>
    <col min="7" max="7" width="18.875" style="25" bestFit="1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170</v>
      </c>
      <c r="F1" s="54" t="s">
        <v>143</v>
      </c>
      <c r="G1" s="55" t="s">
        <v>4</v>
      </c>
    </row>
    <row r="2" spans="1:7" x14ac:dyDescent="0.25">
      <c r="A2" s="48" t="s">
        <v>82</v>
      </c>
      <c r="B2" s="2" t="s">
        <v>164</v>
      </c>
      <c r="C2" s="2" t="s">
        <v>182</v>
      </c>
      <c r="D2" s="2" t="s">
        <v>8</v>
      </c>
      <c r="E2" s="21">
        <v>14462564427</v>
      </c>
      <c r="F2" s="30">
        <v>14950118510</v>
      </c>
      <c r="G2" s="49">
        <f>(F2-E2)/E2</f>
        <v>3.3711454525297793E-2</v>
      </c>
    </row>
    <row r="3" spans="1:7" x14ac:dyDescent="0.25">
      <c r="A3" s="48" t="s">
        <v>192</v>
      </c>
      <c r="B3" s="2" t="s">
        <v>193</v>
      </c>
      <c r="C3" s="2" t="s">
        <v>183</v>
      </c>
      <c r="D3" s="2" t="s">
        <v>8</v>
      </c>
      <c r="E3" s="21">
        <v>9588650852</v>
      </c>
      <c r="F3" s="30">
        <v>9816252469</v>
      </c>
      <c r="G3" s="49">
        <f t="shared" ref="G3:G7" si="0">(F3-E3)/E3</f>
        <v>2.373656320508603E-2</v>
      </c>
    </row>
    <row r="4" spans="1:7" x14ac:dyDescent="0.25">
      <c r="A4" s="2"/>
      <c r="B4" s="2" t="s">
        <v>184</v>
      </c>
      <c r="C4" s="2" t="s">
        <v>185</v>
      </c>
      <c r="D4" s="2" t="s">
        <v>8</v>
      </c>
      <c r="E4" s="21">
        <v>7016217220</v>
      </c>
      <c r="F4" s="44">
        <v>7522021869</v>
      </c>
      <c r="G4" s="49">
        <f t="shared" si="0"/>
        <v>7.2090790968983146E-2</v>
      </c>
    </row>
    <row r="5" spans="1:7" x14ac:dyDescent="0.25">
      <c r="A5" s="2"/>
      <c r="B5" s="2" t="s">
        <v>186</v>
      </c>
      <c r="C5" s="2" t="s">
        <v>187</v>
      </c>
      <c r="D5" s="2" t="s">
        <v>8</v>
      </c>
      <c r="E5" s="21">
        <v>426719166</v>
      </c>
      <c r="F5" s="30">
        <v>227558945</v>
      </c>
      <c r="G5" s="50">
        <f t="shared" si="0"/>
        <v>-0.466724339726517</v>
      </c>
    </row>
    <row r="6" spans="1:7" x14ac:dyDescent="0.25">
      <c r="A6" s="2"/>
      <c r="B6" s="2" t="s">
        <v>188</v>
      </c>
      <c r="C6" s="2" t="s">
        <v>189</v>
      </c>
      <c r="D6" s="2" t="s">
        <v>8</v>
      </c>
      <c r="E6" s="21">
        <v>95998369</v>
      </c>
      <c r="F6" s="30">
        <v>99993730</v>
      </c>
      <c r="G6" s="49">
        <f t="shared" si="0"/>
        <v>4.1619050840332503E-2</v>
      </c>
    </row>
    <row r="7" spans="1:7" x14ac:dyDescent="0.25">
      <c r="A7" s="2"/>
      <c r="E7" s="40">
        <f>SUM(E2:E6)</f>
        <v>31590150034</v>
      </c>
      <c r="F7" s="42">
        <f>SUM(F2:F6)</f>
        <v>32615945523</v>
      </c>
      <c r="G7" s="51">
        <f t="shared" si="0"/>
        <v>3.2472004339832251E-2</v>
      </c>
    </row>
    <row r="8" spans="1:7" x14ac:dyDescent="0.25">
      <c r="A8" s="2"/>
      <c r="E8"/>
      <c r="F8"/>
    </row>
    <row r="9" spans="1:7" x14ac:dyDescent="0.25">
      <c r="A9" s="2"/>
      <c r="E9"/>
      <c r="F9"/>
    </row>
    <row r="10" spans="1:7" x14ac:dyDescent="0.25">
      <c r="A10" s="2"/>
      <c r="E10"/>
      <c r="F10"/>
    </row>
    <row r="11" spans="1:7" x14ac:dyDescent="0.25">
      <c r="A11" s="2"/>
      <c r="E11"/>
      <c r="F11"/>
    </row>
    <row r="12" spans="1:7" x14ac:dyDescent="0.25">
      <c r="A12" s="2"/>
      <c r="B12" s="2"/>
      <c r="C12" s="2"/>
      <c r="D12" s="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75" zoomScaleNormal="75" workbookViewId="0">
      <selection activeCell="F7" sqref="F7"/>
    </sheetView>
  </sheetViews>
  <sheetFormatPr defaultColWidth="11" defaultRowHeight="15.75" x14ac:dyDescent="0.25"/>
  <cols>
    <col min="1" max="1" width="38.875" bestFit="1" customWidth="1"/>
    <col min="2" max="2" width="26.375" bestFit="1" customWidth="1"/>
    <col min="3" max="3" width="45.375" bestFit="1" customWidth="1"/>
    <col min="4" max="4" width="27.25" bestFit="1" customWidth="1"/>
    <col min="5" max="5" width="24.625" style="1" bestFit="1" customWidth="1"/>
    <col min="6" max="6" width="23.75" style="1" bestFit="1" customWidth="1"/>
    <col min="7" max="7" width="18.875" style="14" bestFit="1" customWidth="1"/>
  </cols>
  <sheetData>
    <row r="1" spans="1:7" s="56" customFormat="1" ht="21" x14ac:dyDescent="0.35">
      <c r="A1" s="53" t="s">
        <v>190</v>
      </c>
      <c r="B1" s="53" t="s">
        <v>0</v>
      </c>
      <c r="C1" s="53" t="s">
        <v>1</v>
      </c>
      <c r="D1" s="53" t="s">
        <v>2</v>
      </c>
      <c r="E1" s="54" t="s">
        <v>194</v>
      </c>
      <c r="F1" s="54" t="s">
        <v>3</v>
      </c>
      <c r="G1" s="55" t="s">
        <v>4</v>
      </c>
    </row>
    <row r="2" spans="1:7" x14ac:dyDescent="0.25">
      <c r="A2" s="23" t="s">
        <v>83</v>
      </c>
      <c r="B2" t="s">
        <v>106</v>
      </c>
      <c r="C2" t="s">
        <v>107</v>
      </c>
      <c r="D2" t="s">
        <v>108</v>
      </c>
      <c r="E2" s="1">
        <v>4784994</v>
      </c>
      <c r="F2" s="1">
        <v>3171555</v>
      </c>
      <c r="G2" s="28">
        <f>(F2-E2)/E2</f>
        <v>-0.33718725666113686</v>
      </c>
    </row>
    <row r="3" spans="1:7" x14ac:dyDescent="0.25">
      <c r="A3" s="23" t="s">
        <v>196</v>
      </c>
      <c r="B3" t="s">
        <v>109</v>
      </c>
      <c r="C3" t="s">
        <v>110</v>
      </c>
      <c r="D3" t="s">
        <v>111</v>
      </c>
      <c r="E3" s="1">
        <v>1939543</v>
      </c>
      <c r="F3" s="1">
        <v>0</v>
      </c>
      <c r="G3" s="26" t="s">
        <v>152</v>
      </c>
    </row>
    <row r="4" spans="1:7" x14ac:dyDescent="0.25">
      <c r="B4" t="s">
        <v>112</v>
      </c>
      <c r="C4" t="s">
        <v>113</v>
      </c>
      <c r="D4" t="s">
        <v>114</v>
      </c>
      <c r="E4" s="1">
        <v>1799290</v>
      </c>
      <c r="F4" s="1">
        <v>0</v>
      </c>
      <c r="G4" s="26" t="s">
        <v>152</v>
      </c>
    </row>
    <row r="5" spans="1:7" x14ac:dyDescent="0.25">
      <c r="B5" t="s">
        <v>115</v>
      </c>
      <c r="C5" t="s">
        <v>116</v>
      </c>
      <c r="D5" t="s">
        <v>117</v>
      </c>
      <c r="E5" s="1">
        <v>1366828</v>
      </c>
      <c r="F5" s="1">
        <v>0</v>
      </c>
      <c r="G5" s="26" t="s">
        <v>152</v>
      </c>
    </row>
    <row r="6" spans="1:7" x14ac:dyDescent="0.25">
      <c r="B6" t="s">
        <v>118</v>
      </c>
      <c r="C6" t="s">
        <v>119</v>
      </c>
      <c r="D6" t="s">
        <v>108</v>
      </c>
      <c r="E6" s="1">
        <v>133522</v>
      </c>
      <c r="F6" s="1">
        <v>0</v>
      </c>
      <c r="G6" s="26" t="s">
        <v>152</v>
      </c>
    </row>
    <row r="7" spans="1:7" x14ac:dyDescent="0.25">
      <c r="B7" t="s">
        <v>120</v>
      </c>
      <c r="C7" t="s">
        <v>121</v>
      </c>
      <c r="D7" t="s">
        <v>114</v>
      </c>
      <c r="E7" s="1">
        <v>0</v>
      </c>
      <c r="F7" s="1">
        <v>2107376</v>
      </c>
      <c r="G7" s="26" t="s">
        <v>152</v>
      </c>
    </row>
    <row r="8" spans="1:7" x14ac:dyDescent="0.25">
      <c r="B8" t="s">
        <v>122</v>
      </c>
      <c r="C8" t="s">
        <v>123</v>
      </c>
      <c r="D8" t="s">
        <v>114</v>
      </c>
      <c r="E8" s="1">
        <v>0</v>
      </c>
      <c r="F8" s="1">
        <v>2063537</v>
      </c>
      <c r="G8" s="26" t="s">
        <v>152</v>
      </c>
    </row>
    <row r="9" spans="1:7" x14ac:dyDescent="0.25">
      <c r="B9" t="s">
        <v>124</v>
      </c>
      <c r="C9" t="s">
        <v>125</v>
      </c>
      <c r="D9" t="s">
        <v>126</v>
      </c>
      <c r="E9" s="1">
        <v>0</v>
      </c>
      <c r="F9" s="1">
        <v>1641095</v>
      </c>
      <c r="G9" s="26" t="s">
        <v>152</v>
      </c>
    </row>
    <row r="10" spans="1:7" x14ac:dyDescent="0.25">
      <c r="B10" t="s">
        <v>127</v>
      </c>
      <c r="C10" t="s">
        <v>128</v>
      </c>
      <c r="D10" t="s">
        <v>102</v>
      </c>
      <c r="E10" s="1">
        <v>0</v>
      </c>
      <c r="F10" s="1">
        <v>1378993</v>
      </c>
      <c r="G10" s="26" t="s">
        <v>152</v>
      </c>
    </row>
    <row r="11" spans="1:7" x14ac:dyDescent="0.25">
      <c r="E11" s="43">
        <f>SUM(E2:E10)</f>
        <v>10024177</v>
      </c>
      <c r="F11" s="43">
        <f>SUM(F2:F10)</f>
        <v>10362556</v>
      </c>
      <c r="G11" s="41">
        <f>(F11-E11)/E11</f>
        <v>3.3756287423895248E-2</v>
      </c>
    </row>
    <row r="13" spans="1:7" x14ac:dyDescent="0.25">
      <c r="A13" s="52" t="s">
        <v>195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Legacy-2014</vt:lpstr>
      <vt:lpstr>Providence HS-2014</vt:lpstr>
      <vt:lpstr>Asante-2014</vt:lpstr>
      <vt:lpstr>Tuality-2014</vt:lpstr>
      <vt:lpstr>St.Charles-2014</vt:lpstr>
      <vt:lpstr>Kaiser-2014</vt:lpstr>
      <vt:lpstr>Salem Hospital-2013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Rian Sands</dc:creator>
  <cp:keywords/>
  <dc:description/>
  <cp:lastModifiedBy>Diane Lund</cp:lastModifiedBy>
  <cp:revision/>
  <dcterms:created xsi:type="dcterms:W3CDTF">2015-08-25T19:18:14Z</dcterms:created>
  <dcterms:modified xsi:type="dcterms:W3CDTF">2017-01-19T20:55:33Z</dcterms:modified>
</cp:coreProperties>
</file>