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CMS Payment Data" sheetId="1" r:id="rId1"/>
  </sheets>
  <externalReferences>
    <externalReference r:id="rId2"/>
  </externalReferences>
  <calcPr calcId="125725" calcMode="manual"/>
  <pivotCaches>
    <pivotCache cacheId="23" r:id="rId3"/>
  </pivotCaches>
</workbook>
</file>

<file path=xl/calcChain.xml><?xml version="1.0" encoding="utf-8"?>
<calcChain xmlns="http://schemas.openxmlformats.org/spreadsheetml/2006/main">
  <c r="B753" i="1"/>
  <c r="B1102" s="1"/>
  <c r="B686"/>
  <c r="B195"/>
  <c r="B207" s="1"/>
  <c r="B161"/>
  <c r="B66"/>
  <c r="B86" s="1"/>
  <c r="D10"/>
  <c r="D9"/>
  <c r="D8"/>
  <c r="D7"/>
  <c r="D6"/>
  <c r="D5"/>
  <c r="C4"/>
  <c r="C11" s="1"/>
  <c r="B4"/>
  <c r="D3"/>
  <c r="D4" l="1"/>
  <c r="D11"/>
  <c r="E7" s="1"/>
  <c r="B11"/>
  <c r="E4" l="1"/>
  <c r="E9"/>
  <c r="E5"/>
  <c r="E10"/>
  <c r="E8"/>
  <c r="E6"/>
  <c r="E3"/>
  <c r="E11" l="1"/>
</calcChain>
</file>

<file path=xl/sharedStrings.xml><?xml version="1.0" encoding="utf-8"?>
<sst xmlns="http://schemas.openxmlformats.org/spreadsheetml/2006/main" count="1096" uniqueCount="684">
  <si>
    <t>General and Research Payments to Teaching Hospitals</t>
  </si>
  <si>
    <t>Teaching Hospital</t>
  </si>
  <si>
    <t>General Dollars</t>
  </si>
  <si>
    <t>Research Dollars</t>
  </si>
  <si>
    <t>Total</t>
  </si>
  <si>
    <t xml:space="preserve">% of Total </t>
  </si>
  <si>
    <t>Oregon Health &amp; Science University</t>
  </si>
  <si>
    <t>Providence Health &amp; Services-Oregon*</t>
  </si>
  <si>
    <t>Legacy Emanuel Hospital And Health Center</t>
  </si>
  <si>
    <t>St Charles Health System Inc</t>
  </si>
  <si>
    <t>Sky Lakes Medical Center Inc</t>
  </si>
  <si>
    <t>LEGACY GOOD SAMARITAN HOSPITAL &amp; MEDICAL CENTER</t>
  </si>
  <si>
    <t>* This field has been condensed combining Providence Health &amp; Services-Oregon and Providence Health &amp; Services - Oregon</t>
  </si>
  <si>
    <t>Sum of Research Payments Received</t>
  </si>
  <si>
    <t>Novartis Pharma AG</t>
  </si>
  <si>
    <t>Bristol-Myers Squibb Company</t>
  </si>
  <si>
    <t>Novartis Pharmaceuticals Corporation</t>
  </si>
  <si>
    <t>Incyte Corporation</t>
  </si>
  <si>
    <t>Pfizer Inc.</t>
  </si>
  <si>
    <t>Janssen Research &amp; Development, LLC</t>
  </si>
  <si>
    <t>ARIAD Pharmaceuticals, Inc.</t>
  </si>
  <si>
    <t>Eli Lilly and Company</t>
  </si>
  <si>
    <t>Genentech, Inc.</t>
  </si>
  <si>
    <t>Ventana Medical Systems, Inc.</t>
  </si>
  <si>
    <t>BioMarin Pharmaceutical Inc.</t>
  </si>
  <si>
    <t>Covidien LP</t>
  </si>
  <si>
    <t>Sanofi and Genzyme US Companies</t>
  </si>
  <si>
    <t>Novo Nordisk AS</t>
  </si>
  <si>
    <t>Lundbeck LLC</t>
  </si>
  <si>
    <t>Millennium Pharmaceuticals, Inc.</t>
  </si>
  <si>
    <t>AbbVie, Inc.</t>
  </si>
  <si>
    <t>Amgen Inc.</t>
  </si>
  <si>
    <t>KARLSTORZ Endoscopy-America</t>
  </si>
  <si>
    <t>Haemonetics Corporation</t>
  </si>
  <si>
    <t>Regeneron Pharmaceuticals, Inc.</t>
  </si>
  <si>
    <t>Dendreon Corporation</t>
  </si>
  <si>
    <t>Zimmer Holding Inc</t>
  </si>
  <si>
    <t>Hyperion Therapeutics Inc.</t>
  </si>
  <si>
    <t>AstraZeneca Pharmaceuticals LP</t>
  </si>
  <si>
    <t>Exelixis Inc.</t>
  </si>
  <si>
    <t>Celgene Corporation</t>
  </si>
  <si>
    <t>Seattle Genetics, Inc.</t>
  </si>
  <si>
    <t>Purdue Pharma L.P.</t>
  </si>
  <si>
    <t>Thoratec Corporation</t>
  </si>
  <si>
    <t>Medtronic Vascular, Inc.</t>
  </si>
  <si>
    <t>Warner Chilcott LLC</t>
  </si>
  <si>
    <t>Daiichi Sankyo Inc.</t>
  </si>
  <si>
    <t>Oregon Health &amp; Science University Total</t>
  </si>
  <si>
    <t>PROVIDENCE HEALTH &amp; SERVICES - OREGON*</t>
  </si>
  <si>
    <t>Acorda Therapeutics, Inc</t>
  </si>
  <si>
    <t>GlaxoSmithKline, LLC.</t>
  </si>
  <si>
    <t>Allergan Inc.</t>
  </si>
  <si>
    <t>Merck Sharp &amp; Dohme Corporation</t>
  </si>
  <si>
    <t>Takeda Pharmaceuticals U.S.A., Inc.</t>
  </si>
  <si>
    <t>BIOTRONIK INC.</t>
  </si>
  <si>
    <t>Actelion Pharmaceuticals US, Inc.</t>
  </si>
  <si>
    <t>ViiV Healthcare Company</t>
  </si>
  <si>
    <t>Bausch and Lomb Inc.</t>
  </si>
  <si>
    <t>United Therapeutics Corporation</t>
  </si>
  <si>
    <t>Galderma Research &amp; Development, LLC</t>
  </si>
  <si>
    <t>Otsuka America Pharmaceutical, Inc.</t>
  </si>
  <si>
    <t>Biogen Idec Inc.</t>
  </si>
  <si>
    <t>Mentor Worldwide LLC</t>
  </si>
  <si>
    <t>Teva Pharmaceuticals USA, Inc.</t>
  </si>
  <si>
    <t>Sanofi Pasteur Inc.</t>
  </si>
  <si>
    <t>St. Jude Medical, Inc.</t>
  </si>
  <si>
    <t>UCB, Inc.</t>
  </si>
  <si>
    <t>Sientra, Inc.</t>
  </si>
  <si>
    <t>Alkermes, Inc.</t>
  </si>
  <si>
    <t>LEGACY EMANUEL HOSPITAL AND HEALTH CENTER</t>
  </si>
  <si>
    <t>Forest Laboratories, Inc.</t>
  </si>
  <si>
    <t>EMD Serono, Inc.</t>
  </si>
  <si>
    <t>LEGACY EMANUEL HOSPITAL AND HEALTH CENTER Total</t>
  </si>
  <si>
    <t>Grand Total</t>
  </si>
  <si>
    <t>Research Payment Received</t>
  </si>
  <si>
    <t>Rodney Pommier</t>
  </si>
  <si>
    <t>Julie N. Graff</t>
  </si>
  <si>
    <t>No Primary Investigator Named</t>
  </si>
  <si>
    <t>MICHAEL CHARLES HEINRICH</t>
  </si>
  <si>
    <t>KIM-HIEN THI DAO</t>
  </si>
  <si>
    <t>JEFFREY ALAN KAYE</t>
  </si>
  <si>
    <t>BRIAN JAY DRUKER</t>
  </si>
  <si>
    <t>ANDY I CHEN</t>
  </si>
  <si>
    <t>Jeffrey Lawrence Saver</t>
  </si>
  <si>
    <t>JOSEPH FRANCIS QUINN</t>
  </si>
  <si>
    <t>Abigail Hata</t>
  </si>
  <si>
    <t>MARTIN CRAIG SALINSKY</t>
  </si>
  <si>
    <t>MICHAEL RECHT</t>
  </si>
  <si>
    <t>PAUL G RICHARDSON</t>
  </si>
  <si>
    <t>PAUL BARTON DUELL</t>
  </si>
  <si>
    <t>CHRISTOPHER WALTER RYAN</t>
  </si>
  <si>
    <t>ERIC BARTON SUHLER</t>
  </si>
  <si>
    <t>Robert  David Steiner</t>
  </si>
  <si>
    <t>MICHAEL JOHN MAURO</t>
  </si>
  <si>
    <t>SUMAN MALEMPATI</t>
  </si>
  <si>
    <t>ALAN B SANDLER</t>
  </si>
  <si>
    <t>MICHAEL FEKRI AZIZ</t>
  </si>
  <si>
    <t>RODNEY FRANCIS POMMIER</t>
  </si>
  <si>
    <t>ATULYA ACHYUT DEODHAR</t>
  </si>
  <si>
    <t>STEPHEN E SPURGEON</t>
  </si>
  <si>
    <t>JONATHAN QUENTIN PURNELL</t>
  </si>
  <si>
    <t>Martin Schreiber</t>
  </si>
  <si>
    <t>CHERYL ELIZABETH HANNA</t>
  </si>
  <si>
    <t>MARIA FLESERIU</t>
  </si>
  <si>
    <t>BRETT RUSSELL STACEY</t>
  </si>
  <si>
    <t>STEPHEN YUN-CHI CHUI</t>
  </si>
  <si>
    <t>TOMASZ M BEER</t>
  </si>
  <si>
    <t>Jeffrey Saver</t>
  </si>
  <si>
    <t>MICHAEL SHAPIRO</t>
  </si>
  <si>
    <t>WAYNE MARSTON CLARK</t>
  </si>
  <si>
    <t>ANDREW JOSEPH AHMANN</t>
  </si>
  <si>
    <t>DENNIS C CRAWFORD</t>
  </si>
  <si>
    <t>STEPHEN Y CHUI</t>
  </si>
  <si>
    <t>CARY OWEN HARDING</t>
  </si>
  <si>
    <t>RAHEL NARDOS</t>
  </si>
  <si>
    <t>ALAN SANDLER</t>
  </si>
  <si>
    <t>MICHAEL J. MAURO</t>
  </si>
  <si>
    <t>SAURABH GUPTA</t>
  </si>
  <si>
    <t>CHARLES ALAN HENRIKSON</t>
  </si>
  <si>
    <t>David Martin Koeller</t>
  </si>
  <si>
    <t>KEVIN CHOONG JI YUEN</t>
  </si>
  <si>
    <t>JACQUELINE VUKY</t>
  </si>
  <si>
    <t>ALAN BART SANDLER</t>
  </si>
  <si>
    <t>Andrew Ahmann</t>
  </si>
  <si>
    <t>KEVIN W.H. YEE</t>
  </si>
  <si>
    <t>JOSHI J ALUMKAL</t>
  </si>
  <si>
    <t>ERIC SIMPSON</t>
  </si>
  <si>
    <t>ANDREW TZONG-YOW CHEN</t>
  </si>
  <si>
    <t>EMMA C SCOTT</t>
  </si>
  <si>
    <t>JAMES MUDD</t>
  </si>
  <si>
    <t>ARIEL LOPEZ CHAVEZ</t>
  </si>
  <si>
    <t>MATTHEW HIRAM TAYLOR</t>
  </si>
  <si>
    <t>ROBERT BRUCE STEINER</t>
  </si>
  <si>
    <t>ERIKA LEE FINANGER</t>
  </si>
  <si>
    <t>BENJAMIN DAVID EHST</t>
  </si>
  <si>
    <t>Christopher Lee Amling</t>
  </si>
  <si>
    <t>David Forrest Kallmes</t>
  </si>
  <si>
    <t>CHARLES A HENRIKSON</t>
  </si>
  <si>
    <t>JAMES CHRISTOPHER AUSTIN</t>
  </si>
  <si>
    <t>ANGELA GOFFREDO FLEISCHMAN</t>
  </si>
  <si>
    <t>JULIE NICOLE GRAFF</t>
  </si>
  <si>
    <t>CARLO BRUNO BIFULCO</t>
  </si>
  <si>
    <t>BRENDAN DAVID CURTI</t>
  </si>
  <si>
    <t>KEITH S LANIER</t>
  </si>
  <si>
    <t>Todd Shane Crocenzi</t>
  </si>
  <si>
    <t>ALISON K CONLIN</t>
  </si>
  <si>
    <t>KEITH SINGLETON LANIER</t>
  </si>
  <si>
    <t>RACHEL ELIZABETH SANBORN</t>
  </si>
  <si>
    <t>STANLEY L COHAN</t>
  </si>
  <si>
    <t>IAN DENISON SCHNADIG</t>
  </si>
  <si>
    <t>CATHERINE MARKIN</t>
  </si>
  <si>
    <t>CHRISTIN N SNYDER</t>
  </si>
  <si>
    <t>MICHAEL ROBERT PARSONS</t>
  </si>
  <si>
    <t>STEVEN L MANSBERGER</t>
  </si>
  <si>
    <t>JEFFERSON WILLIAM CHEN</t>
  </si>
  <si>
    <t>HUBERT A LEONARD</t>
  </si>
  <si>
    <t>THOMAS DAVID BATIUK</t>
  </si>
  <si>
    <t>STEPHEN OSCAR BOOKIN</t>
  </si>
  <si>
    <t>MARK URBAN RARICK</t>
  </si>
  <si>
    <t>ANTHONY CIRINO</t>
  </si>
  <si>
    <t>PETER D KENYON</t>
  </si>
  <si>
    <t>PETER DALE KENYON</t>
  </si>
  <si>
    <t>Nature of General Payments to Individual Physicians</t>
  </si>
  <si>
    <t>General Payment Kind</t>
  </si>
  <si>
    <t>Dollar Amount</t>
  </si>
  <si>
    <t>Consulting Fee</t>
  </si>
  <si>
    <t>Compensation for services other than consulting, including serving as faculty or as a speaker at a venue other than a continuing education program *</t>
  </si>
  <si>
    <t>Travel and Lodging</t>
  </si>
  <si>
    <t>Food and Beverage</t>
  </si>
  <si>
    <t>Grant</t>
  </si>
  <si>
    <t>Education</t>
  </si>
  <si>
    <t>Royalty or License</t>
  </si>
  <si>
    <t>Current or prospective ownership or investment interest</t>
  </si>
  <si>
    <t>Honoraria</t>
  </si>
  <si>
    <t>Gift</t>
  </si>
  <si>
    <t>Space rental or facility fees(teaching hospital only)</t>
  </si>
  <si>
    <t>Charitable Contribution</t>
  </si>
  <si>
    <t>Entertainment</t>
  </si>
  <si>
    <t>Nature of General Payment for the 30 Highest Physician Recipients</t>
  </si>
  <si>
    <t>Physician Name</t>
  </si>
  <si>
    <t>Itemized General Payment</t>
  </si>
  <si>
    <t>MARK JEWELL</t>
  </si>
  <si>
    <t>Compensation for services other than consulting, including serving as faculty or as a speaker at a venue other than a continuing education program</t>
  </si>
  <si>
    <t>MARK JEWELL Total</t>
  </si>
  <si>
    <t>JAY MALMQUIST</t>
  </si>
  <si>
    <t>JAY MALMQUIST Total</t>
  </si>
  <si>
    <t>Glenn Keiper</t>
  </si>
  <si>
    <t>Glenn Keiper Total</t>
  </si>
  <si>
    <t>STANLEY BARNWELL</t>
  </si>
  <si>
    <t>STANLEY BARNWELL Total</t>
  </si>
  <si>
    <t>Scott Kitchel</t>
  </si>
  <si>
    <t>Scott Kitchel Total</t>
  </si>
  <si>
    <t>MATTHEW RIDDLE</t>
  </si>
  <si>
    <t>MATTHEW RIDDLE Total</t>
  </si>
  <si>
    <t>BRYAN MEHLHAFF</t>
  </si>
  <si>
    <t>BRYAN MEHLHAFF Total</t>
  </si>
  <si>
    <t>MICHAEL MCCLUNG</t>
  </si>
  <si>
    <t>Compensation for serving as faculty or as a speaker for a non-accredited and noncertified continuing education program</t>
  </si>
  <si>
    <t>MICHAEL MCCLUNG Total</t>
  </si>
  <si>
    <t>ROBERT MARTINDALE</t>
  </si>
  <si>
    <t>ROBERT MARTINDALE Total</t>
  </si>
  <si>
    <t>PATRICK BOYLE</t>
  </si>
  <si>
    <t>PATRICK BOYLE Total</t>
  </si>
  <si>
    <t>Peter Hahn</t>
  </si>
  <si>
    <t>Peter Hahn Total</t>
  </si>
  <si>
    <t>Mark Packer</t>
  </si>
  <si>
    <t>Mark Packer Total</t>
  </si>
  <si>
    <t>CHRISTI CLOSSON</t>
  </si>
  <si>
    <t>CHRISTI CLOSSON Total</t>
  </si>
  <si>
    <t>DANIEL FITZPATRICK</t>
  </si>
  <si>
    <t>DANIEL FITZPATRICK Total</t>
  </si>
  <si>
    <t>KIREN KRESA-REAHL</t>
  </si>
  <si>
    <t>KIREN KRESA-REAHL Total</t>
  </si>
  <si>
    <t>ANDREW BLAUVELT</t>
  </si>
  <si>
    <t>ANDREW BLAUVELT Total</t>
  </si>
  <si>
    <t>Y Pritham Raj</t>
  </si>
  <si>
    <t>Y Pritham Raj Total</t>
  </si>
  <si>
    <t>EDEN MILLER</t>
  </si>
  <si>
    <t>EDEN MILLER Total</t>
  </si>
  <si>
    <t>ATULYA DEODHAR</t>
  </si>
  <si>
    <t>ATULYA DEODHAR Total</t>
  </si>
  <si>
    <t>THOMAS HUFF</t>
  </si>
  <si>
    <t>THOMAS HUFF Total</t>
  </si>
  <si>
    <t>JACK KRON</t>
  </si>
  <si>
    <t>JACK KRON Total</t>
  </si>
  <si>
    <t>HATEM SABRY</t>
  </si>
  <si>
    <t>HATEM SABRY Total</t>
  </si>
  <si>
    <t>ROGER MULLER</t>
  </si>
  <si>
    <t>ROGER MULLER Total</t>
  </si>
  <si>
    <t>WARNER SWARNER</t>
  </si>
  <si>
    <t>WARNER SWARNER Total</t>
  </si>
  <si>
    <t>TIMOTHY BEARD</t>
  </si>
  <si>
    <t>TIMOTHY BEARD Total</t>
  </si>
  <si>
    <t>ALEXANDER CHING</t>
  </si>
  <si>
    <t>ALEXANDER CHING Total</t>
  </si>
  <si>
    <t>ROBERT HART</t>
  </si>
  <si>
    <t>ROBERT HART Total</t>
  </si>
  <si>
    <t>PAUL DUELL</t>
  </si>
  <si>
    <t>PAUL DUELL Total</t>
  </si>
  <si>
    <t>MARK PETERSON</t>
  </si>
  <si>
    <t>MARK PETERSON Total</t>
  </si>
  <si>
    <t>ANDREW AHMANN</t>
  </si>
  <si>
    <t>ANDREW AHMANN Total</t>
  </si>
  <si>
    <t>BRIAN DRUKER</t>
  </si>
  <si>
    <t>Name and City of the 30 Highest Physician Recipients</t>
  </si>
  <si>
    <t>Row Labels</t>
  </si>
  <si>
    <t>Total General Payment</t>
  </si>
  <si>
    <t>EUGENE</t>
  </si>
  <si>
    <t>Portland</t>
  </si>
  <si>
    <t>SPRINGFIELD</t>
  </si>
  <si>
    <t>DEPOE BAY</t>
  </si>
  <si>
    <t>HILLSBORO</t>
  </si>
  <si>
    <t>FOREST GROVE</t>
  </si>
  <si>
    <t>SISTERS</t>
  </si>
  <si>
    <t>TIGARD</t>
  </si>
  <si>
    <t>Lake Oswego</t>
  </si>
  <si>
    <t>MILWAUKIE</t>
  </si>
  <si>
    <t>BEND</t>
  </si>
  <si>
    <t>MEDFORD</t>
  </si>
  <si>
    <t>Salem</t>
  </si>
  <si>
    <t>Physician Name and Contributor(s)</t>
  </si>
  <si>
    <t>Total General Payments</t>
  </si>
  <si>
    <t>Biomet, Inc.</t>
  </si>
  <si>
    <t>Henry Schein, Inc.</t>
  </si>
  <si>
    <t>Nobel Biocare USA</t>
  </si>
  <si>
    <t>Centinel Spine, Inc.</t>
  </si>
  <si>
    <t>Lanx, Inc.</t>
  </si>
  <si>
    <t>Paradigm Spine, LLC</t>
  </si>
  <si>
    <t>Spine Wave, Inc.</t>
  </si>
  <si>
    <t>Blockade Medical, LLC</t>
  </si>
  <si>
    <t>Covidien Sales LLC</t>
  </si>
  <si>
    <t>DePuy Synthes Sales Inc.</t>
  </si>
  <si>
    <t>Benvenue Medical Inc</t>
  </si>
  <si>
    <t>ISTO TECHNOLOGIES, INC.</t>
  </si>
  <si>
    <t>NuVasive, Inc.</t>
  </si>
  <si>
    <t>X-spine Systems, Inc.</t>
  </si>
  <si>
    <t>Zyga Technology Inc</t>
  </si>
  <si>
    <t>Novo Nordisk Inc</t>
  </si>
  <si>
    <t>Valeritas, Inc.</t>
  </si>
  <si>
    <t>Algeta US LLC</t>
  </si>
  <si>
    <t>Astellas Pharma US Inc</t>
  </si>
  <si>
    <t>Bayer HealthCare LLC</t>
  </si>
  <si>
    <t>Cook Incorporated</t>
  </si>
  <si>
    <t>Janssen Pharmaceuticals, Inc</t>
  </si>
  <si>
    <t>Medivation Inc.</t>
  </si>
  <si>
    <t>Fresenius Kabi USA, LLC</t>
  </si>
  <si>
    <t>LifeCell Corporation</t>
  </si>
  <si>
    <t>Merit Medical Systems Inc</t>
  </si>
  <si>
    <t>LENSAR, Inc.</t>
  </si>
  <si>
    <t>VisionCare Ophthalmic Technologies, Inc.</t>
  </si>
  <si>
    <t>Johnson &amp; Johnson Vision Care, Inc.</t>
  </si>
  <si>
    <t>Questcor Pharmaceuticals</t>
  </si>
  <si>
    <t>Merz North America, Inc.</t>
  </si>
  <si>
    <t>Abbott Laboratories</t>
  </si>
  <si>
    <t>Animas Corporation</t>
  </si>
  <si>
    <t>Boehringer Ingelheim Pharmaceuticals, Inc.</t>
  </si>
  <si>
    <t>UCB Biosciences Inc.</t>
  </si>
  <si>
    <t>ConforMIS, Inc.</t>
  </si>
  <si>
    <t>Smith &amp; Nephew, Inc.</t>
  </si>
  <si>
    <t>Braemar Manufacturing, LLC</t>
  </si>
  <si>
    <t>Gilead Sciences Inc</t>
  </si>
  <si>
    <t>Jazz Pharmaceuticals Inc.</t>
  </si>
  <si>
    <t>Shire US Holdings</t>
  </si>
  <si>
    <t>Sunovion Pharmaceuticals Inc.</t>
  </si>
  <si>
    <t>Cubist Pharmaceuticals Inc</t>
  </si>
  <si>
    <t>Mallinckrodt LLC</t>
  </si>
  <si>
    <t>Volcano Corporation</t>
  </si>
  <si>
    <t>Globus Medical, Inc.</t>
  </si>
  <si>
    <t>SeaSpine, Inc.</t>
  </si>
  <si>
    <t>Aegerion Pharmaceuticals, Inc.</t>
  </si>
  <si>
    <t>Eisai Inc.</t>
  </si>
  <si>
    <t>KCI USA, Inc</t>
  </si>
  <si>
    <t>Medtronic Sofamor Danek USA, Inc.</t>
  </si>
  <si>
    <t>Trivascular, Inc.</t>
  </si>
  <si>
    <t>Medtronic MiniMed, Inc.</t>
  </si>
  <si>
    <t>Research Payments to Individual Physicians</t>
  </si>
  <si>
    <t>Total Research Payments to Individual Physicians</t>
  </si>
  <si>
    <t>ATIF ZAMAN</t>
  </si>
  <si>
    <t>JANET ROBERTS</t>
  </si>
  <si>
    <t>JAMES BAKER</t>
  </si>
  <si>
    <t>ADAM WILLIAMS</t>
  </si>
  <si>
    <t>JOHN CALCAGNO</t>
  </si>
  <si>
    <t>DIANA ANTONISKIS</t>
  </si>
  <si>
    <t>DAVID SPENCER</t>
  </si>
  <si>
    <t>BRET COOK</t>
  </si>
  <si>
    <t>JOHN DELGADO</t>
  </si>
  <si>
    <t>RHETT CUMMINGS</t>
  </si>
  <si>
    <t>MATTHEW FEDOR</t>
  </si>
  <si>
    <t>PAUL JORIZZO</t>
  </si>
  <si>
    <t>REGAN LOOK</t>
  </si>
  <si>
    <t>JOHN SMITH</t>
  </si>
  <si>
    <t>JUDITH GUZMAN-COTTRILL</t>
  </si>
  <si>
    <t>WAYNE STRAUSS</t>
  </si>
  <si>
    <t>DIANE BAKER</t>
  </si>
  <si>
    <t>SANDEEP GARG</t>
  </si>
  <si>
    <t>PHOEBE RICH</t>
  </si>
  <si>
    <t>JEFFREY KAYE</t>
  </si>
  <si>
    <t>BEAL ESSINK</t>
  </si>
  <si>
    <t>RODNEY POMMIER</t>
  </si>
  <si>
    <t>Tomasz Beer</t>
  </si>
  <si>
    <t>WARD SMITH</t>
  </si>
  <si>
    <t>AKRAM KHAN</t>
  </si>
  <si>
    <t>TED LOWENKOPF</t>
  </si>
  <si>
    <t>ALAN YEO</t>
  </si>
  <si>
    <t>EDWARD KERWIN</t>
  </si>
  <si>
    <t>PAUL EVANS</t>
  </si>
  <si>
    <t>Matthew Trojan</t>
  </si>
  <si>
    <t>ALEXANDER HORWITZ</t>
  </si>
  <si>
    <t>MICHAEL MAURO</t>
  </si>
  <si>
    <t>GEORGE KOVAL</t>
  </si>
  <si>
    <t>CRAIG NICHOLS</t>
  </si>
  <si>
    <t>MICHAEL AZORR</t>
  </si>
  <si>
    <t>PATRICIA BUCHANAN</t>
  </si>
  <si>
    <t>ASHIT PATEL</t>
  </si>
  <si>
    <t>GREGORY BORSTAD</t>
  </si>
  <si>
    <t>ANTHONY MONTANARO</t>
  </si>
  <si>
    <t>LYNN MORRIS</t>
  </si>
  <si>
    <t>LAURA SCHABEN</t>
  </si>
  <si>
    <t>KEVIN REAVIS</t>
  </si>
  <si>
    <t>RONALD DEMARS</t>
  </si>
  <si>
    <t>BARRY RUSSMAN</t>
  </si>
  <si>
    <t>HEATHER WELDON</t>
  </si>
  <si>
    <t>KAREN WEISMAN</t>
  </si>
  <si>
    <t>ETHAN KORNGOLD</t>
  </si>
  <si>
    <t>KARTHIK MAHADEVAN</t>
  </si>
  <si>
    <t>CHARLES BLANKE</t>
  </si>
  <si>
    <t>MARK RARICK</t>
  </si>
  <si>
    <t>DANIEL TOMLINSON</t>
  </si>
  <si>
    <t>JAMES BERGTHOLD</t>
  </si>
  <si>
    <t>ERIC ORWOLL</t>
  </si>
  <si>
    <t>General and Research Payments by Physician Specialty</t>
  </si>
  <si>
    <t>Physician Specialty</t>
  </si>
  <si>
    <t>Sum of Payment (Both General and Research)</t>
  </si>
  <si>
    <t xml:space="preserve"> Internal Medicine</t>
  </si>
  <si>
    <t xml:space="preserve"> Orthopaedic Surgery</t>
  </si>
  <si>
    <t xml:space="preserve"> Specialist</t>
  </si>
  <si>
    <t xml:space="preserve"> Psychiatry &amp; Neurology</t>
  </si>
  <si>
    <t xml:space="preserve"> Dentist</t>
  </si>
  <si>
    <t xml:space="preserve"> Neurological Surgery</t>
  </si>
  <si>
    <t xml:space="preserve"> Surgery</t>
  </si>
  <si>
    <t xml:space="preserve"> Family Medicine</t>
  </si>
  <si>
    <t xml:space="preserve"> Ophthalmology</t>
  </si>
  <si>
    <t xml:space="preserve"> Dermatology</t>
  </si>
  <si>
    <t xml:space="preserve"> Urology</t>
  </si>
  <si>
    <t xml:space="preserve"> Optometrist</t>
  </si>
  <si>
    <t xml:space="preserve"> Allergy &amp; Immunology</t>
  </si>
  <si>
    <t xml:space="preserve"> Obstetrics &amp; Gynecology</t>
  </si>
  <si>
    <t xml:space="preserve"> Pediatrics</t>
  </si>
  <si>
    <t xml:space="preserve"> Emergency Medicine</t>
  </si>
  <si>
    <t xml:space="preserve"> Anesthesiology</t>
  </si>
  <si>
    <t xml:space="preserve"> Plastic Surgery</t>
  </si>
  <si>
    <t xml:space="preserve"> Clinical Nurse Specialist</t>
  </si>
  <si>
    <t xml:space="preserve"> Pathology</t>
  </si>
  <si>
    <t xml:space="preserve"> Otolaryngology</t>
  </si>
  <si>
    <t xml:space="preserve"> Radiology</t>
  </si>
  <si>
    <t xml:space="preserve"> Podiatrist</t>
  </si>
  <si>
    <t xml:space="preserve"> Colon &amp; Rectal Surgery</t>
  </si>
  <si>
    <t xml:space="preserve"> General Acute Care Hospital</t>
  </si>
  <si>
    <t xml:space="preserve"> Student in an Organized Health Care Education</t>
  </si>
  <si>
    <t xml:space="preserve"> Thoracic Surgery (Cardiothoracic Vascular Surgery)</t>
  </si>
  <si>
    <t xml:space="preserve"> General Practice</t>
  </si>
  <si>
    <t xml:space="preserve"> Physical Medicine &amp; Rehabilitation</t>
  </si>
  <si>
    <t xml:space="preserve"> Physician Assistant</t>
  </si>
  <si>
    <t xml:space="preserve"> Pain Medicine</t>
  </si>
  <si>
    <t xml:space="preserve"> Transplant Surgery</t>
  </si>
  <si>
    <t xml:space="preserve"> Oral &amp; Maxillofacial Surgery</t>
  </si>
  <si>
    <t xml:space="preserve"> Hospitalist</t>
  </si>
  <si>
    <t xml:space="preserve"> Legal Medicine</t>
  </si>
  <si>
    <t xml:space="preserve"> Chiropractor</t>
  </si>
  <si>
    <t xml:space="preserve"> Naturopath</t>
  </si>
  <si>
    <t xml:space="preserve"> Rehabilitation Practitioner</t>
  </si>
  <si>
    <t xml:space="preserve"> Neuromusculoskeletal Medicine &amp; OMM</t>
  </si>
  <si>
    <t xml:space="preserve"> Multi-Specialty</t>
  </si>
  <si>
    <t xml:space="preserve"> Pharmacist</t>
  </si>
  <si>
    <t xml:space="preserve"> Military Health Care Provider</t>
  </si>
  <si>
    <t xml:space="preserve"> Preventive Medicine</t>
  </si>
  <si>
    <t xml:space="preserve"> Sleep Specialist, PhD</t>
  </si>
  <si>
    <t xml:space="preserve"> Nurse Practitioner</t>
  </si>
  <si>
    <t xml:space="preserve"> Psychiatric Hospital</t>
  </si>
  <si>
    <t xml:space="preserve"> Contractor</t>
  </si>
  <si>
    <t xml:space="preserve"> Eyewear Supplier (Equipment, not the service)</t>
  </si>
  <si>
    <t xml:space="preserve"> Counselor</t>
  </si>
  <si>
    <t xml:space="preserve"> Emergency Medical Technician, Intermediate</t>
  </si>
  <si>
    <t xml:space="preserve"> Registered Nurse</t>
  </si>
  <si>
    <t xml:space="preserve"> Medical Genetics</t>
  </si>
  <si>
    <t xml:space="preserve"> Clinic</t>
  </si>
  <si>
    <t xml:space="preserve"> Marriage &amp; Family Therapist</t>
  </si>
  <si>
    <t xml:space="preserve"> Psychologist</t>
  </si>
  <si>
    <t xml:space="preserve"> Physical Therapist</t>
  </si>
  <si>
    <t xml:space="preserve"> Nuclear Medicine</t>
  </si>
  <si>
    <t>Manufacturer or GPO</t>
  </si>
  <si>
    <t>Sum of General and Research Payments</t>
  </si>
  <si>
    <t>Heidelberg Engineering, Inc.</t>
  </si>
  <si>
    <t>Ethicon Inc.</t>
  </si>
  <si>
    <t>Biosense Webster, Inc.</t>
  </si>
  <si>
    <t>Intuitive Surgical, Inc.</t>
  </si>
  <si>
    <t>CSL Behring</t>
  </si>
  <si>
    <t>Stryker Corporation</t>
  </si>
  <si>
    <t>Valeant Pharmaceuticals International</t>
  </si>
  <si>
    <t>Boston Scientific Corporation</t>
  </si>
  <si>
    <t>C. R. Bard, Inc. &amp; Subsidiaries</t>
  </si>
  <si>
    <t>Arthrex, Inc.</t>
  </si>
  <si>
    <t>Alcon Laboratories Inc</t>
  </si>
  <si>
    <t>Cepheid</t>
  </si>
  <si>
    <t>Salix Pharmaceuticals, Ltd</t>
  </si>
  <si>
    <t>ACUMED LLC</t>
  </si>
  <si>
    <t>Onyx Pharmaceuticals, Inc., an Amgen subsidiary</t>
  </si>
  <si>
    <t>Carestream Dental, LLC</t>
  </si>
  <si>
    <t>Shionogi Inc</t>
  </si>
  <si>
    <t>NEUROPACE, INC.</t>
  </si>
  <si>
    <t>A-dec, Inc.</t>
  </si>
  <si>
    <t>INSYS Therapeutics Inc</t>
  </si>
  <si>
    <t>MicroAire Surgical Instruments LLC</t>
  </si>
  <si>
    <t>bioMerieux</t>
  </si>
  <si>
    <t>Medtronic USA, Inc.</t>
  </si>
  <si>
    <t>Auxilium Pharmaceuticals, Inc.</t>
  </si>
  <si>
    <t>Altatec GmbH</t>
  </si>
  <si>
    <t>W. L. Gore &amp; Associates, Inc.</t>
  </si>
  <si>
    <t>VERTEX PHARMACEUTICALS INCORPORATED</t>
  </si>
  <si>
    <t>Kerr Corporation</t>
  </si>
  <si>
    <t>DENTSPLY IH Inc.</t>
  </si>
  <si>
    <t>Grifols USA, LLC</t>
  </si>
  <si>
    <t>Cyberonics, Inc.</t>
  </si>
  <si>
    <t>Alexion Pharmaceuticals, Inc.</t>
  </si>
  <si>
    <t>ViroPharma Incorporated</t>
  </si>
  <si>
    <t>HILL-ROM HOLDINGS, INC</t>
  </si>
  <si>
    <t>Upsher-Smith Laboratories Inc.</t>
  </si>
  <si>
    <t>Ferring Pharmaceuticals Inc.</t>
  </si>
  <si>
    <t>Olympus Corporation of the Americas</t>
  </si>
  <si>
    <t>Acclarent, Inc</t>
  </si>
  <si>
    <t>Cardiovascular Systems Inc.</t>
  </si>
  <si>
    <t>Medline Industries, Inc.</t>
  </si>
  <si>
    <t>LDR HOLDING CORPORATION</t>
  </si>
  <si>
    <t>Santarus, Inc</t>
  </si>
  <si>
    <t>ZOLL Circulation Inc</t>
  </si>
  <si>
    <t>Ormco Corporation</t>
  </si>
  <si>
    <t>Reckitt Benckiser Pharmaceuticals Inc.</t>
  </si>
  <si>
    <t>Grifols, Inc.</t>
  </si>
  <si>
    <t>Wright Medical Technology, Inc.</t>
  </si>
  <si>
    <t>Roche Diagnostics Corporation</t>
  </si>
  <si>
    <t>Tandem Diabetes Care, Inc.</t>
  </si>
  <si>
    <t>Septodont Inc.</t>
  </si>
  <si>
    <t>Mylan Inc.</t>
  </si>
  <si>
    <t>ZONARE Medical Systems, Inc.</t>
  </si>
  <si>
    <t>Kedrion Biopharma, Inc.</t>
  </si>
  <si>
    <t>Ranbaxy Inc.</t>
  </si>
  <si>
    <t>Optos plc</t>
  </si>
  <si>
    <t>The Medicines Company</t>
  </si>
  <si>
    <t>Actavis Pharma Inc</t>
  </si>
  <si>
    <t>Emergent BioSolutions Inc.</t>
  </si>
  <si>
    <t>Coloplast Corp</t>
  </si>
  <si>
    <t>Vermillion, Inc.</t>
  </si>
  <si>
    <t>Olympus America Inc.</t>
  </si>
  <si>
    <t>GE Healthcare</t>
  </si>
  <si>
    <t>BIOVENTUS LLC</t>
  </si>
  <si>
    <t>LEO Pharma AS</t>
  </si>
  <si>
    <t>Pacira Pharmaceuticals Incorporated</t>
  </si>
  <si>
    <t>Cordis Corporation</t>
  </si>
  <si>
    <t>Pacific Medical, Inc</t>
  </si>
  <si>
    <t>DJO Global, Inc.</t>
  </si>
  <si>
    <t>Intersect ENT, Inc.</t>
  </si>
  <si>
    <t>American Medical Systems Inc.</t>
  </si>
  <si>
    <t>Ipsen Biopharmaceuticals, Inc</t>
  </si>
  <si>
    <t>DUSA Pharmaceuticals, Inc.</t>
  </si>
  <si>
    <t>Depomed, Inc.</t>
  </si>
  <si>
    <t>The Spectranetics Corporation</t>
  </si>
  <si>
    <t>Ortho Organizers, Inc.</t>
  </si>
  <si>
    <t>Cardinal Health, Inc.</t>
  </si>
  <si>
    <t>Galderma Laboratories, L.P.</t>
  </si>
  <si>
    <t>Small Bone Innovations Inc.</t>
  </si>
  <si>
    <t>CONMED Corporation</t>
  </si>
  <si>
    <t>3M Company</t>
  </si>
  <si>
    <t>Tulsa Dental Products LLC</t>
  </si>
  <si>
    <t>Coopervision Inc.</t>
  </si>
  <si>
    <t>Sorin Group USA, Inc</t>
  </si>
  <si>
    <t>American Medical Hospital Supply Company, Inc.</t>
  </si>
  <si>
    <t>ThromboGenics, Inc.</t>
  </si>
  <si>
    <t>Lombard Medical Technologies Inc.</t>
  </si>
  <si>
    <t>Becton, Dickinson and Company</t>
  </si>
  <si>
    <t>Panoramic Rental Corp.</t>
  </si>
  <si>
    <t>Ironwood Pharmaceuticals, Inc</t>
  </si>
  <si>
    <t>Dental Equipment LLC</t>
  </si>
  <si>
    <t>Integra LifeSciences Corporation</t>
  </si>
  <si>
    <t>CryoLife, Inc.</t>
  </si>
  <si>
    <t>PureLife, LLC</t>
  </si>
  <si>
    <t>MAQUET Cardiovascular U.S. Sales, L.L.C.</t>
  </si>
  <si>
    <t>ArthroCare Corporation</t>
  </si>
  <si>
    <t>Noven Pharmaceuticals, Inc.</t>
  </si>
  <si>
    <t>Owens &amp; Minor Distribution, Inc.</t>
  </si>
  <si>
    <t>Varian Medical Systems, Inc.</t>
  </si>
  <si>
    <t>Dentsply International</t>
  </si>
  <si>
    <t>QIAGEN Sciences LLC</t>
  </si>
  <si>
    <t>AngioDynamics, Inc.</t>
  </si>
  <si>
    <t>BTG International, Inc.</t>
  </si>
  <si>
    <t>Braintree Laboratories, Inc.</t>
  </si>
  <si>
    <t>GAC International LLC</t>
  </si>
  <si>
    <t>ZOLL Lifecor Corporation</t>
  </si>
  <si>
    <t>Medical Modeling Inc.</t>
  </si>
  <si>
    <t>ABIOMED</t>
  </si>
  <si>
    <t>Tosoh Bioscience, Inc.</t>
  </si>
  <si>
    <t>GUERBET LLC</t>
  </si>
  <si>
    <t>Veran Medical Technologies, Inc.</t>
  </si>
  <si>
    <t>Baxter Healthcare</t>
  </si>
  <si>
    <t>On-x Life Technologies, Inc</t>
  </si>
  <si>
    <t>CareFusion Corporation</t>
  </si>
  <si>
    <t>KLS Martin L.P.</t>
  </si>
  <si>
    <t>Phadia US Inc.</t>
  </si>
  <si>
    <t>Amarin Pharma Inc.</t>
  </si>
  <si>
    <t>Vascular Solutions, Inc.</t>
  </si>
  <si>
    <t>Ellex, Inc</t>
  </si>
  <si>
    <t>Spiration, Inc.</t>
  </si>
  <si>
    <t>Medtronic Xomed, Inc.</t>
  </si>
  <si>
    <t>Dr.Reddy's Laboratories,Inc.</t>
  </si>
  <si>
    <t>Hydrogel Vision Corporation</t>
  </si>
  <si>
    <t>Geistlich Pharma, North America, Inc.</t>
  </si>
  <si>
    <t>Lantheus Medical Imaging, Inc.</t>
  </si>
  <si>
    <t>Endo Pharmaceuticals Inc.</t>
  </si>
  <si>
    <t>OPTOVUE, INC.</t>
  </si>
  <si>
    <t>Penumbra, Inc.</t>
  </si>
  <si>
    <t>ResMed Corp</t>
  </si>
  <si>
    <t>CorMatrix Cardiovascular Inc.</t>
  </si>
  <si>
    <t>Aptalis Pharma US, Inc</t>
  </si>
  <si>
    <t>ASAHI INTECC USA, INC.</t>
  </si>
  <si>
    <t>VIVUS Inc</t>
  </si>
  <si>
    <t>Baxano Surgical, Inc.</t>
  </si>
  <si>
    <t>FUJIFILM Medical Systems USA, Inc.</t>
  </si>
  <si>
    <t>Cochlear Ltd</t>
  </si>
  <si>
    <t>Osteomed LLC</t>
  </si>
  <si>
    <t>Aerocrine, Inc</t>
  </si>
  <si>
    <t>UHS Surgical Services, Inc.</t>
  </si>
  <si>
    <t>Safco Dental Supply Co.</t>
  </si>
  <si>
    <t>Dexcom, Inc.</t>
  </si>
  <si>
    <t>SmartHealth Inc</t>
  </si>
  <si>
    <t>OPTIMER PHARMACEUTICALS INC</t>
  </si>
  <si>
    <t>Prometheus Laboratories Inc.</t>
  </si>
  <si>
    <t>Orthofix International N.V.</t>
  </si>
  <si>
    <t>Beckman Coulter, Inc.</t>
  </si>
  <si>
    <t>Endogastric Solutions, Inc</t>
  </si>
  <si>
    <t>BIOLASE, INC.</t>
  </si>
  <si>
    <t>Renaissance Pharma, Inc.</t>
  </si>
  <si>
    <t>FUJIFILM SonoSite, Inc.</t>
  </si>
  <si>
    <t>Convatec Inc.</t>
  </si>
  <si>
    <t>Carl Zeiss Meditec, Inc.</t>
  </si>
  <si>
    <t>Neuronetics, Inc.</t>
  </si>
  <si>
    <t>Ultradent Products Inc</t>
  </si>
  <si>
    <t>Maquet Cardiovascular L.L.C.</t>
  </si>
  <si>
    <t>Mauna Kea Technologies, Inc.</t>
  </si>
  <si>
    <t>Avanir Pharmaceuticals, Inc.</t>
  </si>
  <si>
    <t>NxStage Medical, Inc.</t>
  </si>
  <si>
    <t>Synergeyes, Inc.</t>
  </si>
  <si>
    <t>Brainlab, Inc.</t>
  </si>
  <si>
    <t>Novartis Vaccines and Diagnostics Inc</t>
  </si>
  <si>
    <t>Musculoskeletal Transplant Foundation Inc.</t>
  </si>
  <si>
    <t>Impax Laboratories, Inc.</t>
  </si>
  <si>
    <t>Bacterin International Inc</t>
  </si>
  <si>
    <t>TearLab Corp.</t>
  </si>
  <si>
    <t>Extremity Medical</t>
  </si>
  <si>
    <t>ABB Con-Cise Optical Group LLC</t>
  </si>
  <si>
    <t>Theravance Inc.</t>
  </si>
  <si>
    <t>Envoy Medical Corporation</t>
  </si>
  <si>
    <t>Supernus Pharmaceuticals, Inc.</t>
  </si>
  <si>
    <t>LIPOSCIENCE, INC.</t>
  </si>
  <si>
    <t>Alphatec Spine, Inc</t>
  </si>
  <si>
    <t>Implant Direct International LLC</t>
  </si>
  <si>
    <t>LifeScan, Inc.</t>
  </si>
  <si>
    <t>TERUMO MEDICAL CORPORATION</t>
  </si>
  <si>
    <t>Dornier MedTech America, Inc</t>
  </si>
  <si>
    <t>Cook Medical LLC</t>
  </si>
  <si>
    <t>Horizon Pharma USA, Inc.</t>
  </si>
  <si>
    <t>Wilson Cook Medical Incorporated</t>
  </si>
  <si>
    <t>Raptor Pharmaceuticals</t>
  </si>
  <si>
    <t>GC America Inc.</t>
  </si>
  <si>
    <t>Gotham Surgical Solutions &amp; Devices, Inc.</t>
  </si>
  <si>
    <t>Novadaq Technologies Inc.</t>
  </si>
  <si>
    <t>Ortho-Clinical Diagnostics, Inc.</t>
  </si>
  <si>
    <t>Aesculap, Inc.</t>
  </si>
  <si>
    <t>Bio-Rad Laboratories, Inc.</t>
  </si>
  <si>
    <t>DASH Medical Gloves Inc</t>
  </si>
  <si>
    <t>RTI Surgical, Inc.</t>
  </si>
  <si>
    <t>MAKO Surgical Corp.</t>
  </si>
  <si>
    <t>The Walman Optical Company</t>
  </si>
  <si>
    <t>NPS Pharmaceuticals, Inc.</t>
  </si>
  <si>
    <t>Life Technologies Corporation</t>
  </si>
  <si>
    <t>TOPCON MEDICAL SYSTEMS, INC.</t>
  </si>
  <si>
    <t>Flowonix Medical Incorporated</t>
  </si>
  <si>
    <t>Fisher &amp; Paykel Healthcare Inc</t>
  </si>
  <si>
    <t>NeuWave Medical, Inc.</t>
  </si>
  <si>
    <t>LeMaitre Vascular, Inc.</t>
  </si>
  <si>
    <t>Duchesnay USA Incorporated</t>
  </si>
  <si>
    <t>Harvest Technologies Corp.</t>
  </si>
  <si>
    <t>NeuroLogica Corporation, A Subsidiary of Samsung Electronics</t>
  </si>
  <si>
    <t>Gebauer Company</t>
  </si>
  <si>
    <t>AMAG Pharmaceuticals, Inc.</t>
  </si>
  <si>
    <t>Young PS Acquisitions, LLC</t>
  </si>
  <si>
    <t>Torax Medical, Inc.</t>
  </si>
  <si>
    <t>Entellus Medical, Inc.</t>
  </si>
  <si>
    <t>AXOGEN</t>
  </si>
  <si>
    <t>Young Dental Manufacturing I, LLC</t>
  </si>
  <si>
    <t>Instrumentation Laboratory Company</t>
  </si>
  <si>
    <t>Metrex Research, LLC</t>
  </si>
  <si>
    <t>Endocare, Inc.</t>
  </si>
  <si>
    <t>CoAlign Innovations, Inc.</t>
  </si>
  <si>
    <t>EndoChoice, Inc.</t>
  </si>
  <si>
    <t>Avinger Inc.</t>
  </si>
  <si>
    <t>Electromed, Inc.</t>
  </si>
  <si>
    <t>Sandoz Inc.</t>
  </si>
  <si>
    <t>EXACTA Dental Products, Inc.</t>
  </si>
  <si>
    <t>Given Imaging, Inc.</t>
  </si>
  <si>
    <t>Luitpold Pharmaceuticals Inc</t>
  </si>
  <si>
    <t>Arbor Pharmaceuticals, Inc.</t>
  </si>
  <si>
    <t>Taro Pharmaceuticals USA, Inc.</t>
  </si>
  <si>
    <t>INNOCUTIS Holdings LLC</t>
  </si>
  <si>
    <t>Trireme Medical LLC</t>
  </si>
  <si>
    <t>Peter Brasseler Holdings, LLC</t>
  </si>
  <si>
    <t>Corcept Therapeutics</t>
  </si>
  <si>
    <t>Hansen Medical, Inc.</t>
  </si>
  <si>
    <t>LifeWatch Services Inc</t>
  </si>
  <si>
    <t>IsoTis OrthoBioligics, Inc.</t>
  </si>
  <si>
    <t>Spectrum Pharmaceuticals Inc.</t>
  </si>
  <si>
    <t>Cornerstone Therapeutics Inc.</t>
  </si>
  <si>
    <t>Arthrosurface Incorporated</t>
  </si>
  <si>
    <t>ARGON MEDICAL DEVICES, INC.</t>
  </si>
  <si>
    <t>Meda Pharmaceuticals, Inc.</t>
  </si>
  <si>
    <t>KADMON PHARMACEUTICALS LLC</t>
  </si>
  <si>
    <t>Akorn Inc.</t>
  </si>
  <si>
    <t>Dyax Corp</t>
  </si>
  <si>
    <t>Hospira Worldwide, Inc.</t>
  </si>
  <si>
    <t>K-V Pharmaceutical Company</t>
  </si>
  <si>
    <t>Romark Laboratories, LC</t>
  </si>
  <si>
    <t>Heraeus Kulzer, LLC</t>
  </si>
  <si>
    <t>Teratech Corporation</t>
  </si>
  <si>
    <t>Analogic Corporation</t>
  </si>
  <si>
    <t>Access Closure, Inc</t>
  </si>
  <si>
    <t>Primary Investigators on record for Teaching Hospital Research Payments</t>
  </si>
  <si>
    <t>Good Samaritan Hospital - Corvalis</t>
  </si>
  <si>
    <t>Good Samaritan Hospital - Corvalis Total</t>
  </si>
  <si>
    <t>Primary Investigator by Hospital</t>
  </si>
  <si>
    <t>Maufacturers or Group Purchasing Organizations Making Research Payments to Teaching Hospitals*</t>
  </si>
  <si>
    <t>PROVIDENCE HEALTH &amp; SERVICES - OREGON Total</t>
  </si>
  <si>
    <t>Teaching Hospitals</t>
  </si>
  <si>
    <t>Kaiser Foundation Hospital</t>
  </si>
  <si>
    <t>Kaiser Foundation Hospital Total</t>
  </si>
  <si>
    <t>General Payments to Physicians by Manufacturer or Group Purchasing Organization</t>
  </si>
  <si>
    <t>Manufacturer or Group Purchasing Organizations Payments in Oregon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</si>
</sst>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/>
      <right/>
      <top style="thin">
        <color rgb="FF95B3D7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 applyAlignment="1">
      <alignment horizontal="left"/>
    </xf>
    <xf numFmtId="44" fontId="0" fillId="0" borderId="0" xfId="0" applyNumberFormat="1" applyFill="1"/>
    <xf numFmtId="44" fontId="0" fillId="0" borderId="0" xfId="1" applyFont="1" applyFill="1"/>
    <xf numFmtId="10" fontId="0" fillId="0" borderId="0" xfId="2" applyNumberFormat="1" applyFont="1" applyFill="1"/>
    <xf numFmtId="0" fontId="0" fillId="0" borderId="0" xfId="0" applyAlignment="1">
      <alignment horizontal="left"/>
    </xf>
    <xf numFmtId="44" fontId="0" fillId="0" borderId="0" xfId="0" applyNumberFormat="1"/>
    <xf numFmtId="44" fontId="0" fillId="0" borderId="0" xfId="1" applyFont="1"/>
    <xf numFmtId="10" fontId="0" fillId="0" borderId="0" xfId="2" applyNumberFormat="1" applyFont="1"/>
    <xf numFmtId="0" fontId="0" fillId="0" borderId="0" xfId="0" applyAlignment="1">
      <alignment horizontal="left" wrapText="1"/>
    </xf>
    <xf numFmtId="10" fontId="1" fillId="0" borderId="0" xfId="0" applyNumberFormat="1" applyFont="1"/>
    <xf numFmtId="0" fontId="0" fillId="0" borderId="0" xfId="0" applyAlignment="1">
      <alignment horizontal="left" vertical="top"/>
    </xf>
    <xf numFmtId="0" fontId="4" fillId="0" borderId="0" xfId="0" applyFont="1" applyBorder="1" applyAlignment="1"/>
    <xf numFmtId="0" fontId="0" fillId="0" borderId="0" xfId="0" applyBorder="1"/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/>
    <xf numFmtId="0" fontId="0" fillId="0" borderId="0" xfId="0" applyAlignment="1">
      <alignment horizontal="left" indent="1"/>
    </xf>
    <xf numFmtId="0" fontId="5" fillId="0" borderId="2" xfId="0" applyFont="1" applyBorder="1" applyAlignment="1">
      <alignment horizontal="left"/>
    </xf>
    <xf numFmtId="44" fontId="5" fillId="0" borderId="2" xfId="0" applyNumberFormat="1" applyFont="1" applyBorder="1"/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44" fontId="5" fillId="0" borderId="3" xfId="0" applyNumberFormat="1" applyFont="1" applyBorder="1"/>
    <xf numFmtId="0" fontId="5" fillId="2" borderId="4" xfId="0" applyFont="1" applyFill="1" applyBorder="1" applyAlignment="1">
      <alignment horizontal="left"/>
    </xf>
    <xf numFmtId="44" fontId="5" fillId="2" borderId="4" xfId="0" applyNumberFormat="1" applyFont="1" applyFill="1" applyBorder="1"/>
    <xf numFmtId="0" fontId="4" fillId="0" borderId="0" xfId="0" applyFont="1" applyAlignment="1">
      <alignment vertical="top"/>
    </xf>
    <xf numFmtId="0" fontId="2" fillId="3" borderId="5" xfId="0" applyFont="1" applyFill="1" applyBorder="1"/>
    <xf numFmtId="0" fontId="3" fillId="4" borderId="0" xfId="0" applyFont="1" applyFill="1" applyAlignment="1">
      <alignment horizontal="left"/>
    </xf>
    <xf numFmtId="44" fontId="3" fillId="4" borderId="0" xfId="0" applyNumberFormat="1" applyFont="1" applyFill="1"/>
    <xf numFmtId="0" fontId="0" fillId="0" borderId="0" xfId="0" applyFont="1" applyAlignment="1">
      <alignment horizontal="left" indent="1"/>
    </xf>
    <xf numFmtId="44" fontId="0" fillId="0" borderId="0" xfId="0" applyNumberFormat="1" applyFont="1"/>
    <xf numFmtId="0" fontId="3" fillId="0" borderId="6" xfId="0" applyFont="1" applyBorder="1" applyAlignment="1">
      <alignment horizontal="left"/>
    </xf>
    <xf numFmtId="44" fontId="3" fillId="0" borderId="6" xfId="0" applyNumberFormat="1" applyFont="1" applyBorder="1"/>
    <xf numFmtId="0" fontId="4" fillId="0" borderId="0" xfId="0" applyFont="1"/>
    <xf numFmtId="44" fontId="0" fillId="0" borderId="0" xfId="1" applyNumberFormat="1" applyFont="1" applyAlignment="1"/>
    <xf numFmtId="0" fontId="0" fillId="0" borderId="0" xfId="0" applyAlignment="1">
      <alignment horizontal="left" vertical="top" wrapText="1"/>
    </xf>
    <xf numFmtId="44" fontId="0" fillId="0" borderId="0" xfId="1" applyNumberFormat="1" applyFont="1"/>
    <xf numFmtId="44" fontId="0" fillId="0" borderId="0" xfId="0" applyNumberFormat="1" applyFont="1" applyAlignment="1"/>
    <xf numFmtId="44" fontId="3" fillId="4" borderId="0" xfId="0" applyNumberFormat="1" applyFont="1" applyFill="1" applyAlignment="1">
      <alignment horizontal="left"/>
    </xf>
    <xf numFmtId="0" fontId="3" fillId="4" borderId="0" xfId="0" applyNumberFormat="1" applyFont="1" applyFill="1"/>
    <xf numFmtId="0" fontId="0" fillId="0" borderId="0" xfId="0" applyFont="1" applyAlignment="1">
      <alignment horizontal="left" wrapText="1" indent="1"/>
    </xf>
    <xf numFmtId="0" fontId="3" fillId="5" borderId="0" xfId="0" applyFont="1" applyFill="1" applyAlignment="1">
      <alignment horizontal="left"/>
    </xf>
    <xf numFmtId="44" fontId="3" fillId="5" borderId="0" xfId="1" applyFont="1" applyFill="1"/>
    <xf numFmtId="44" fontId="3" fillId="4" borderId="0" xfId="1" applyFont="1" applyFill="1"/>
    <xf numFmtId="44" fontId="2" fillId="3" borderId="5" xfId="1" applyFont="1" applyFill="1" applyBorder="1"/>
    <xf numFmtId="44" fontId="3" fillId="0" borderId="0" xfId="1" applyFont="1"/>
    <xf numFmtId="44" fontId="0" fillId="0" borderId="0" xfId="0" applyNumberFormat="1" applyFont="1" applyAlignment="1">
      <alignment horizontal="left" indent="1"/>
    </xf>
    <xf numFmtId="0" fontId="0" fillId="0" borderId="0" xfId="0" applyFont="1"/>
    <xf numFmtId="44" fontId="1" fillId="0" borderId="0" xfId="1" applyFont="1"/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wrapText="1"/>
    </xf>
    <xf numFmtId="9" fontId="0" fillId="0" borderId="0" xfId="2" applyFont="1"/>
    <xf numFmtId="3" fontId="0" fillId="0" borderId="0" xfId="0" applyNumberFormat="1"/>
    <xf numFmtId="0" fontId="4" fillId="6" borderId="0" xfId="0" applyFont="1" applyFill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34" formatCode="_(&quot;$&quot;* #,##0.00_);_(&quot;$&quot;* \(#,##0.00\);_(&quot;$&quot;* &quot;-&quot;??_);_(@_)"/>
    </dxf>
    <dxf>
      <alignment horizontal="left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n%20Payment%20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aching Hospital Totals"/>
      <sheetName val="Principal Investigators by Hosp"/>
      <sheetName val="Individual Physician Data"/>
      <sheetName val="ManufacturerGPO List"/>
    </sheetNames>
    <sheetDataSet>
      <sheetData sheetId="0"/>
      <sheetData sheetId="1"/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Oregon%20General%20Payment%20Edi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" refreshedDate="41921.534365277781" createdVersion="3" refreshedVersion="3" minRefreshableVersion="3" recordCount="69">
  <cacheSource type="worksheet">
    <worksheetSource ref="D10:E79" sheet="Physician Specialty Pivot" r:id="rId2"/>
  </cacheSource>
  <cacheFields count="2">
    <cacheField name="Specialty" numFmtId="0">
      <sharedItems count="57">
        <s v=" Allergy &amp; Immunology"/>
        <s v=" Chiropractor"/>
        <s v=" Clinical Nurse Specialist"/>
        <s v=" Dermatology"/>
        <s v=" Family Medicine"/>
        <s v=" Internal Medicine"/>
        <s v=" Obstetrics &amp; Gynecology"/>
        <s v=" Ophthalmology"/>
        <s v=" Pediatrics"/>
        <s v=" Plastic Surgery"/>
        <s v=" Psychiatry &amp; Neurology"/>
        <s v=" Specialist"/>
        <s v=" Surgery"/>
        <s v=" Anesthesiology"/>
        <s v=" Clinic"/>
        <s v=" Colon &amp; Rectal Surgery"/>
        <s v=" Contractor"/>
        <s v=" Counselor"/>
        <s v=" Dentist"/>
        <s v=" Emergency Medical Technician, Intermediate"/>
        <s v=" Emergency Medicine"/>
        <s v=" Eyewear Supplier (Equipment, not the service)"/>
        <s v=" General Acute Care Hospital"/>
        <s v=" General Practice"/>
        <s v=" Hospitalist"/>
        <s v=" Legal Medicine"/>
        <s v=" Marriage &amp; Family Therapist"/>
        <s v=" Medical Genetics"/>
        <s v=" Military Health Care Provider"/>
        <s v=" Multi-Specialty"/>
        <s v=" Naturopath"/>
        <s v=" Neurological Surgery"/>
        <s v=" Neuromusculoskeletal Medicine &amp; OMM"/>
        <s v=" Nuclear Medicine"/>
        <s v=" Nurse Practitioner"/>
        <s v=" Optometrist"/>
        <s v=" Oral &amp; Maxillofacial Surgery"/>
        <s v=" Orthopaedic Surgery"/>
        <s v=" Otolaryngology"/>
        <s v=" Pain Medicine"/>
        <s v=" Pathology"/>
        <s v=" Pharmacist"/>
        <s v=" Physical Medicine &amp; Rehabilitation"/>
        <s v=" Physical Therapist"/>
        <s v=" Physician Assistant"/>
        <s v=" Podiatrist"/>
        <s v=" Preventive Medicine"/>
        <s v=" Psychiatric Hospital"/>
        <s v=" Psychologist"/>
        <s v=" Radiology"/>
        <s v=" Registered Nurse"/>
        <s v=" Rehabilitation Practitioner"/>
        <s v=" Sleep Specialist, PhD"/>
        <s v=" Student in an Organized Health Care Education"/>
        <s v=" Thoracic Surgery (Cardiothoracic Vascular Surgery)"/>
        <s v=" Transplant Surgery"/>
        <s v=" Urology"/>
      </sharedItems>
    </cacheField>
    <cacheField name="Sum of Payment" numFmtId="0">
      <sharedItems containsSemiMixedTypes="0" containsString="0" containsNumber="1" minValue="8.81" maxValue="1029365.709999997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">
  <r>
    <x v="0"/>
    <n v="47767.19"/>
  </r>
  <r>
    <x v="1"/>
    <n v="264.58999999999997"/>
  </r>
  <r>
    <x v="2"/>
    <n v="17529.11"/>
  </r>
  <r>
    <x v="3"/>
    <n v="33643.01"/>
  </r>
  <r>
    <x v="4"/>
    <n v="12208.81"/>
  </r>
  <r>
    <x v="5"/>
    <n v="119580.38999999996"/>
  </r>
  <r>
    <x v="6"/>
    <n v="250"/>
  </r>
  <r>
    <x v="7"/>
    <n v="8255"/>
  </r>
  <r>
    <x v="8"/>
    <n v="5326.5"/>
  </r>
  <r>
    <x v="9"/>
    <n v="3175"/>
  </r>
  <r>
    <x v="10"/>
    <n v="25138.220000000005"/>
  </r>
  <r>
    <x v="11"/>
    <n v="22560.21"/>
  </r>
  <r>
    <x v="12"/>
    <n v="2657.27"/>
  </r>
  <r>
    <x v="0"/>
    <n v="29959.32"/>
  </r>
  <r>
    <x v="13"/>
    <n v="29202.329999999962"/>
  </r>
  <r>
    <x v="1"/>
    <n v="82.49"/>
  </r>
  <r>
    <x v="14"/>
    <n v="38.89"/>
  </r>
  <r>
    <x v="15"/>
    <n v="8439.0499999999993"/>
  </r>
  <r>
    <x v="16"/>
    <n v="77.78"/>
  </r>
  <r>
    <x v="17"/>
    <n v="69"/>
  </r>
  <r>
    <x v="18"/>
    <n v="235573.07000000015"/>
  </r>
  <r>
    <x v="3"/>
    <n v="60352.86"/>
  </r>
  <r>
    <x v="19"/>
    <n v="66.44"/>
  </r>
  <r>
    <x v="20"/>
    <n v="35019.98000000001"/>
  </r>
  <r>
    <x v="21"/>
    <n v="76.819999999999993"/>
  </r>
  <r>
    <x v="4"/>
    <n v="124838.52999999978"/>
  </r>
  <r>
    <x v="22"/>
    <n v="7621.35"/>
  </r>
  <r>
    <x v="23"/>
    <n v="4315.6799999999994"/>
  </r>
  <r>
    <x v="24"/>
    <n v="570.53000000000009"/>
  </r>
  <r>
    <x v="5"/>
    <n v="1029365.7099999974"/>
  </r>
  <r>
    <x v="25"/>
    <n v="491.23999999999995"/>
  </r>
  <r>
    <x v="26"/>
    <n v="30.59"/>
  </r>
  <r>
    <x v="27"/>
    <n v="40.379999999999995"/>
  </r>
  <r>
    <x v="28"/>
    <n v="213.89"/>
  </r>
  <r>
    <x v="29"/>
    <n v="227.8"/>
  </r>
  <r>
    <x v="30"/>
    <n v="270.45000000000005"/>
  </r>
  <r>
    <x v="31"/>
    <n v="167666.51999999987"/>
  </r>
  <r>
    <x v="32"/>
    <n v="235.06000000000003"/>
  </r>
  <r>
    <x v="33"/>
    <n v="8.81"/>
  </r>
  <r>
    <x v="34"/>
    <n v="116.50999999999999"/>
  </r>
  <r>
    <x v="6"/>
    <n v="55495.120000000024"/>
  </r>
  <r>
    <x v="7"/>
    <n v="107889.96999999996"/>
  </r>
  <r>
    <x v="35"/>
    <n v="82281.109999999942"/>
  </r>
  <r>
    <x v="36"/>
    <n v="803.53"/>
  </r>
  <r>
    <x v="37"/>
    <n v="504358.3500000005"/>
  </r>
  <r>
    <x v="38"/>
    <n v="11892.509999999997"/>
  </r>
  <r>
    <x v="39"/>
    <n v="2130.9700000000007"/>
  </r>
  <r>
    <x v="40"/>
    <n v="16561.050000000003"/>
  </r>
  <r>
    <x v="8"/>
    <n v="38297.760000000002"/>
  </r>
  <r>
    <x v="41"/>
    <n v="214.45"/>
  </r>
  <r>
    <x v="42"/>
    <n v="3313.59"/>
  </r>
  <r>
    <x v="43"/>
    <n v="10.78"/>
  </r>
  <r>
    <x v="44"/>
    <n v="2186.2400000000002"/>
  </r>
  <r>
    <x v="9"/>
    <n v="24354.569999999996"/>
  </r>
  <r>
    <x v="45"/>
    <n v="11407.600000000006"/>
  </r>
  <r>
    <x v="46"/>
    <n v="132.38999999999999"/>
  </r>
  <r>
    <x v="47"/>
    <n v="99.62"/>
  </r>
  <r>
    <x v="10"/>
    <n v="227911.07999999964"/>
  </r>
  <r>
    <x v="48"/>
    <n v="24.29"/>
  </r>
  <r>
    <x v="49"/>
    <n v="11481.339999999995"/>
  </r>
  <r>
    <x v="50"/>
    <n v="41.13"/>
  </r>
  <r>
    <x v="51"/>
    <n v="249.28000000000003"/>
  </r>
  <r>
    <x v="52"/>
    <n v="125"/>
  </r>
  <r>
    <x v="11"/>
    <n v="268291.84000000014"/>
  </r>
  <r>
    <x v="53"/>
    <n v="6647.28"/>
  </r>
  <r>
    <x v="12"/>
    <n v="162916.28999999975"/>
  </r>
  <r>
    <x v="54"/>
    <n v="6344.3400000000029"/>
  </r>
  <r>
    <x v="55"/>
    <n v="945.39"/>
  </r>
  <r>
    <x v="56"/>
    <n v="87970.1700000000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Physician Specialty">
  <location ref="A690:B748" firstHeaderRow="1" firstDataRow="1" firstDataCol="1"/>
  <pivotFields count="2">
    <pivotField axis="axisRow" showAll="0" sortType="descending" defaultSubtotal="0">
      <items count="57">
        <item x="0"/>
        <item x="13"/>
        <item x="1"/>
        <item x="14"/>
        <item x="2"/>
        <item x="15"/>
        <item x="16"/>
        <item x="17"/>
        <item x="18"/>
        <item x="3"/>
        <item x="19"/>
        <item x="20"/>
        <item x="21"/>
        <item x="4"/>
        <item x="22"/>
        <item x="23"/>
        <item x="24"/>
        <item x="5"/>
        <item x="25"/>
        <item x="26"/>
        <item x="27"/>
        <item x="28"/>
        <item x="29"/>
        <item x="30"/>
        <item x="31"/>
        <item x="32"/>
        <item x="33"/>
        <item x="34"/>
        <item x="6"/>
        <item x="7"/>
        <item x="35"/>
        <item x="36"/>
        <item x="37"/>
        <item x="38"/>
        <item x="39"/>
        <item x="40"/>
        <item x="8"/>
        <item x="41"/>
        <item x="42"/>
        <item x="43"/>
        <item x="44"/>
        <item x="9"/>
        <item x="45"/>
        <item x="46"/>
        <item x="47"/>
        <item x="10"/>
        <item x="48"/>
        <item x="49"/>
        <item x="50"/>
        <item x="51"/>
        <item x="52"/>
        <item x="11"/>
        <item x="53"/>
        <item x="12"/>
        <item x="54"/>
        <item x="55"/>
        <item x="5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 defaultSubtotal="0"/>
  </pivotFields>
  <rowFields count="1">
    <field x="0"/>
  </rowFields>
  <rowItems count="58">
    <i>
      <x v="17"/>
    </i>
    <i>
      <x v="32"/>
    </i>
    <i>
      <x v="51"/>
    </i>
    <i>
      <x v="45"/>
    </i>
    <i>
      <x v="8"/>
    </i>
    <i>
      <x v="24"/>
    </i>
    <i>
      <x v="53"/>
    </i>
    <i>
      <x v="13"/>
    </i>
    <i>
      <x v="29"/>
    </i>
    <i>
      <x v="9"/>
    </i>
    <i>
      <x v="56"/>
    </i>
    <i>
      <x v="30"/>
    </i>
    <i>
      <x/>
    </i>
    <i>
      <x v="28"/>
    </i>
    <i>
      <x v="36"/>
    </i>
    <i>
      <x v="11"/>
    </i>
    <i>
      <x v="1"/>
    </i>
    <i>
      <x v="41"/>
    </i>
    <i>
      <x v="4"/>
    </i>
    <i>
      <x v="35"/>
    </i>
    <i>
      <x v="33"/>
    </i>
    <i>
      <x v="47"/>
    </i>
    <i>
      <x v="42"/>
    </i>
    <i>
      <x v="5"/>
    </i>
    <i>
      <x v="14"/>
    </i>
    <i>
      <x v="52"/>
    </i>
    <i>
      <x v="54"/>
    </i>
    <i>
      <x v="15"/>
    </i>
    <i>
      <x v="38"/>
    </i>
    <i>
      <x v="40"/>
    </i>
    <i>
      <x v="34"/>
    </i>
    <i>
      <x v="55"/>
    </i>
    <i>
      <x v="31"/>
    </i>
    <i>
      <x v="16"/>
    </i>
    <i>
      <x v="18"/>
    </i>
    <i>
      <x v="2"/>
    </i>
    <i>
      <x v="23"/>
    </i>
    <i>
      <x v="49"/>
    </i>
    <i>
      <x v="25"/>
    </i>
    <i>
      <x v="22"/>
    </i>
    <i>
      <x v="37"/>
    </i>
    <i>
      <x v="21"/>
    </i>
    <i>
      <x v="43"/>
    </i>
    <i>
      <x v="50"/>
    </i>
    <i>
      <x v="27"/>
    </i>
    <i>
      <x v="44"/>
    </i>
    <i>
      <x v="6"/>
    </i>
    <i>
      <x v="12"/>
    </i>
    <i>
      <x v="7"/>
    </i>
    <i>
      <x v="10"/>
    </i>
    <i>
      <x v="48"/>
    </i>
    <i>
      <x v="20"/>
    </i>
    <i>
      <x v="3"/>
    </i>
    <i>
      <x v="19"/>
    </i>
    <i>
      <x v="46"/>
    </i>
    <i>
      <x v="39"/>
    </i>
    <i>
      <x v="26"/>
    </i>
    <i t="grand">
      <x/>
    </i>
  </rowItems>
  <colItems count="1">
    <i/>
  </colItems>
  <dataFields count="1">
    <dataField name="Sum of Payment (Both General and Research)" fld="1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2:E11" totalsRowCount="1">
  <autoFilter ref="A2:E10"/>
  <sortState ref="A4:E12">
    <sortCondition descending="1" ref="D2:D12"/>
  </sortState>
  <tableColumns count="5">
    <tableColumn id="1" name="Teaching Hospital" totalsRowLabel="Total" dataDxfId="16" totalsRowDxfId="4"/>
    <tableColumn id="2" name="General Dollars" totalsRowFunction="sum" dataDxfId="15" totalsRowDxfId="3"/>
    <tableColumn id="3" name="Research Dollars" totalsRowFunction="sum" dataDxfId="14" totalsRowDxfId="2" dataCellStyle="Currency"/>
    <tableColumn id="4" name="Total" totalsRowFunction="sum" dataDxfId="13" totalsRowDxfId="1">
      <calculatedColumnFormula>SUM(B3:C3)</calculatedColumnFormula>
    </tableColumn>
    <tableColumn id="5" name="% of Total " totalsRowFunction="sum" dataDxfId="12" totalsRowDxfId="0" dataCellStyle="Percent">
      <calculatedColumnFormula>D3/D$11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5" displayName="Table25" ref="A193:B207" totalsRowCount="1">
  <autoFilter ref="A193:B206"/>
  <tableColumns count="2">
    <tableColumn id="1" name="General Payment Kind" totalsRowLabel="Total" dataDxfId="11" totalsRowDxfId="10"/>
    <tableColumn id="2" name="Dollar Amount" totalsRowFunction="sum" dataDxfId="9" totalsRowDxfId="8" dataCellStyle="Currency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6" displayName="Table36" ref="A752:B1102" totalsRowCount="1">
  <autoFilter ref="A752:B1101"/>
  <tableColumns count="2">
    <tableColumn id="1" name="Manufacturer or GPO" totalsRowLabel="Total"/>
    <tableColumn id="2" name="Sum of General and Research Payments" totalsRowFunction="sum" totalsRowDxfId="7" dataCellStyle="Currency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10" displayName="Table10" ref="A626:B686" totalsRowShown="0">
  <autoFilter ref="A626:B686"/>
  <tableColumns count="2">
    <tableColumn id="1" name="Physician Name" dataDxfId="6"/>
    <tableColumn id="2" name="Total Research Payments to Individual Physicians" dataDxfId="5" dataCellStyle="Currenc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06"/>
  <sheetViews>
    <sheetView tabSelected="1" topLeftCell="A92" workbookViewId="0">
      <selection activeCell="A751" sqref="A751:B751"/>
    </sheetView>
  </sheetViews>
  <sheetFormatPr defaultRowHeight="15"/>
  <cols>
    <col min="1" max="1" width="47.85546875" customWidth="1"/>
    <col min="2" max="2" width="43.42578125" customWidth="1"/>
    <col min="3" max="3" width="18" bestFit="1" customWidth="1"/>
    <col min="4" max="4" width="28.140625" customWidth="1"/>
    <col min="5" max="5" width="25.140625" customWidth="1"/>
  </cols>
  <sheetData>
    <row r="1" spans="1:5" ht="18.75">
      <c r="A1" s="55" t="s">
        <v>0</v>
      </c>
      <c r="B1" s="55"/>
    </row>
    <row r="2" spans="1: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>
      <c r="A3" s="1" t="s">
        <v>6</v>
      </c>
      <c r="B3" s="2">
        <v>325318.99000000005</v>
      </c>
      <c r="C3" s="3">
        <v>5049489.82</v>
      </c>
      <c r="D3" s="2">
        <f t="shared" ref="D3:D10" si="0">SUM(B3:C3)</f>
        <v>5374808.8100000005</v>
      </c>
      <c r="E3" s="4">
        <f t="shared" ref="E3:E10" si="1">D3/D$11</f>
        <v>0.89806501726093912</v>
      </c>
    </row>
    <row r="4" spans="1:5">
      <c r="A4" s="5" t="s">
        <v>7</v>
      </c>
      <c r="B4" s="6">
        <f>6335+11893.57</f>
        <v>18228.57</v>
      </c>
      <c r="C4" s="7">
        <f>285671.2+78246.83</f>
        <v>363918.03</v>
      </c>
      <c r="D4" s="6">
        <f t="shared" si="0"/>
        <v>382146.60000000003</v>
      </c>
      <c r="E4" s="8">
        <f t="shared" si="1"/>
        <v>6.3852037357438426E-2</v>
      </c>
    </row>
    <row r="5" spans="1:5">
      <c r="A5" s="5" t="s">
        <v>8</v>
      </c>
      <c r="B5" s="6">
        <v>100300.35</v>
      </c>
      <c r="C5" s="7">
        <v>75455.37</v>
      </c>
      <c r="D5" s="6">
        <f t="shared" si="0"/>
        <v>175755.72</v>
      </c>
      <c r="E5" s="8">
        <f t="shared" si="1"/>
        <v>2.9366637827533956E-2</v>
      </c>
    </row>
    <row r="6" spans="1:5">
      <c r="A6" s="5" t="s">
        <v>680</v>
      </c>
      <c r="B6" s="6">
        <v>16431.189999999999</v>
      </c>
      <c r="C6" s="7">
        <v>11624</v>
      </c>
      <c r="D6" s="6">
        <f t="shared" si="0"/>
        <v>28055.19</v>
      </c>
      <c r="E6" s="8">
        <f t="shared" si="1"/>
        <v>4.687680172870916E-3</v>
      </c>
    </row>
    <row r="7" spans="1:5">
      <c r="A7" s="5" t="s">
        <v>9</v>
      </c>
      <c r="B7" s="6">
        <v>17941.830000000002</v>
      </c>
      <c r="C7" s="7">
        <v>0</v>
      </c>
      <c r="D7" s="6">
        <f t="shared" si="0"/>
        <v>17941.830000000002</v>
      </c>
      <c r="E7" s="8">
        <f t="shared" si="1"/>
        <v>2.9978610287800796E-3</v>
      </c>
    </row>
    <row r="8" spans="1:5">
      <c r="A8" s="5" t="s">
        <v>674</v>
      </c>
      <c r="B8" s="6">
        <v>1246.1199999999999</v>
      </c>
      <c r="C8" s="7">
        <v>1889.12</v>
      </c>
      <c r="D8" s="6">
        <f t="shared" si="0"/>
        <v>3135.24</v>
      </c>
      <c r="E8" s="8">
        <f t="shared" si="1"/>
        <v>5.2386037610837103E-4</v>
      </c>
    </row>
    <row r="9" spans="1:5">
      <c r="A9" s="5" t="s">
        <v>10</v>
      </c>
      <c r="B9" s="6">
        <v>1633.77</v>
      </c>
      <c r="C9" s="7">
        <v>0</v>
      </c>
      <c r="D9" s="6">
        <f t="shared" si="0"/>
        <v>1633.77</v>
      </c>
      <c r="E9" s="8">
        <f t="shared" si="1"/>
        <v>2.7298304648912795E-4</v>
      </c>
    </row>
    <row r="10" spans="1:5" ht="30">
      <c r="A10" s="9" t="s">
        <v>11</v>
      </c>
      <c r="B10" s="6">
        <v>1400</v>
      </c>
      <c r="C10" s="7">
        <v>0</v>
      </c>
      <c r="D10" s="6">
        <f t="shared" si="0"/>
        <v>1400</v>
      </c>
      <c r="E10" s="8">
        <f t="shared" si="1"/>
        <v>2.3392292984005038E-4</v>
      </c>
    </row>
    <row r="11" spans="1:5">
      <c r="A11" s="5" t="s">
        <v>4</v>
      </c>
      <c r="B11" s="6">
        <f>SUBTOTAL(109,[General Dollars])</f>
        <v>482500.82000000007</v>
      </c>
      <c r="C11" s="30">
        <f>SUBTOTAL(109,[Research Dollars])</f>
        <v>5502376.3400000008</v>
      </c>
      <c r="D11" s="6">
        <f>SUBTOTAL(109,[Total])</f>
        <v>5984877.1600000001</v>
      </c>
      <c r="E11" s="10">
        <f>SUBTOTAL(109,[% of Total ])</f>
        <v>1</v>
      </c>
    </row>
    <row r="13" spans="1:5">
      <c r="A13" s="11" t="s">
        <v>12</v>
      </c>
    </row>
    <row r="17" spans="1:3" ht="18.75">
      <c r="A17" s="12" t="s">
        <v>677</v>
      </c>
      <c r="B17" s="12"/>
      <c r="C17" s="13"/>
    </row>
    <row r="18" spans="1:3">
      <c r="A18" s="14" t="s">
        <v>679</v>
      </c>
      <c r="B18" s="14" t="s">
        <v>13</v>
      </c>
    </row>
    <row r="19" spans="1:3">
      <c r="A19" s="15" t="s">
        <v>6</v>
      </c>
      <c r="B19" s="16"/>
    </row>
    <row r="20" spans="1:3">
      <c r="A20" s="17" t="s">
        <v>14</v>
      </c>
      <c r="B20" s="6">
        <v>1064015.49</v>
      </c>
    </row>
    <row r="21" spans="1:3">
      <c r="A21" s="17" t="s">
        <v>15</v>
      </c>
      <c r="B21" s="6">
        <v>1015468</v>
      </c>
    </row>
    <row r="22" spans="1:3">
      <c r="A22" s="17" t="s">
        <v>16</v>
      </c>
      <c r="B22" s="6">
        <v>729742.37999999989</v>
      </c>
    </row>
    <row r="23" spans="1:3">
      <c r="A23" s="17" t="s">
        <v>17</v>
      </c>
      <c r="B23" s="6">
        <v>429154.5</v>
      </c>
    </row>
    <row r="24" spans="1:3">
      <c r="A24" s="17" t="s">
        <v>18</v>
      </c>
      <c r="B24" s="6">
        <v>353362.69</v>
      </c>
    </row>
    <row r="25" spans="1:3">
      <c r="A25" s="17" t="s">
        <v>19</v>
      </c>
      <c r="B25" s="6">
        <v>318868.77</v>
      </c>
    </row>
    <row r="26" spans="1:3">
      <c r="A26" s="17" t="s">
        <v>20</v>
      </c>
      <c r="B26" s="6">
        <v>304234.88</v>
      </c>
    </row>
    <row r="27" spans="1:3">
      <c r="A27" s="17" t="s">
        <v>21</v>
      </c>
      <c r="B27" s="6">
        <v>145709.35</v>
      </c>
    </row>
    <row r="28" spans="1:3">
      <c r="A28" s="17" t="s">
        <v>22</v>
      </c>
      <c r="B28" s="6">
        <v>136147.81</v>
      </c>
    </row>
    <row r="29" spans="1:3">
      <c r="A29" s="17" t="s">
        <v>23</v>
      </c>
      <c r="B29" s="6">
        <v>83888.55</v>
      </c>
    </row>
    <row r="30" spans="1:3">
      <c r="A30" s="17" t="s">
        <v>24</v>
      </c>
      <c r="B30" s="6">
        <v>74181</v>
      </c>
    </row>
    <row r="31" spans="1:3">
      <c r="A31" s="17" t="s">
        <v>25</v>
      </c>
      <c r="B31" s="6">
        <v>60500</v>
      </c>
    </row>
    <row r="32" spans="1:3">
      <c r="A32" s="17" t="s">
        <v>26</v>
      </c>
      <c r="B32" s="6">
        <v>49255.96</v>
      </c>
    </row>
    <row r="33" spans="1:2">
      <c r="A33" s="17" t="s">
        <v>27</v>
      </c>
      <c r="B33" s="6">
        <v>41635.32</v>
      </c>
    </row>
    <row r="34" spans="1:2">
      <c r="A34" s="17" t="s">
        <v>28</v>
      </c>
      <c r="B34" s="6">
        <v>39310.800000000003</v>
      </c>
    </row>
    <row r="35" spans="1:2">
      <c r="A35" s="17" t="s">
        <v>29</v>
      </c>
      <c r="B35" s="6">
        <v>35832.689999999995</v>
      </c>
    </row>
    <row r="36" spans="1:2">
      <c r="A36" s="17" t="s">
        <v>30</v>
      </c>
      <c r="B36" s="6">
        <v>30383.53</v>
      </c>
    </row>
    <row r="37" spans="1:2">
      <c r="A37" s="17" t="s">
        <v>31</v>
      </c>
      <c r="B37" s="6">
        <v>24740</v>
      </c>
    </row>
    <row r="38" spans="1:2">
      <c r="A38" s="17" t="s">
        <v>32</v>
      </c>
      <c r="B38" s="6">
        <v>21030</v>
      </c>
    </row>
    <row r="39" spans="1:2">
      <c r="A39" s="17" t="s">
        <v>33</v>
      </c>
      <c r="B39" s="6">
        <v>16500</v>
      </c>
    </row>
    <row r="40" spans="1:2">
      <c r="A40" s="17" t="s">
        <v>34</v>
      </c>
      <c r="B40" s="6">
        <v>15243.25</v>
      </c>
    </row>
    <row r="41" spans="1:2">
      <c r="A41" s="17" t="s">
        <v>35</v>
      </c>
      <c r="B41" s="6">
        <v>14937</v>
      </c>
    </row>
    <row r="42" spans="1:2">
      <c r="A42" s="17" t="s">
        <v>36</v>
      </c>
      <c r="B42" s="6">
        <v>11425</v>
      </c>
    </row>
    <row r="43" spans="1:2">
      <c r="A43" s="17" t="s">
        <v>37</v>
      </c>
      <c r="B43" s="6">
        <v>10123.75</v>
      </c>
    </row>
    <row r="44" spans="1:2">
      <c r="A44" s="17" t="s">
        <v>38</v>
      </c>
      <c r="B44" s="6">
        <v>8320</v>
      </c>
    </row>
    <row r="45" spans="1:2">
      <c r="A45" s="17" t="s">
        <v>39</v>
      </c>
      <c r="B45" s="6">
        <v>4275</v>
      </c>
    </row>
    <row r="46" spans="1:2">
      <c r="A46" s="17" t="s">
        <v>40</v>
      </c>
      <c r="B46" s="6">
        <v>3000</v>
      </c>
    </row>
    <row r="47" spans="1:2">
      <c r="A47" s="17" t="s">
        <v>41</v>
      </c>
      <c r="B47" s="6">
        <v>2510</v>
      </c>
    </row>
    <row r="48" spans="1:2">
      <c r="A48" s="17" t="s">
        <v>42</v>
      </c>
      <c r="B48" s="6">
        <v>2275.35</v>
      </c>
    </row>
    <row r="49" spans="1:2">
      <c r="A49" s="17" t="s">
        <v>43</v>
      </c>
      <c r="B49" s="6">
        <v>2170</v>
      </c>
    </row>
    <row r="50" spans="1:2">
      <c r="A50" s="17" t="s">
        <v>44</v>
      </c>
      <c r="B50" s="6">
        <v>480</v>
      </c>
    </row>
    <row r="51" spans="1:2">
      <c r="A51" s="17" t="s">
        <v>45</v>
      </c>
      <c r="B51" s="6">
        <v>468.75</v>
      </c>
    </row>
    <row r="52" spans="1:2">
      <c r="A52" s="17" t="s">
        <v>46</v>
      </c>
      <c r="B52" s="6">
        <v>300</v>
      </c>
    </row>
    <row r="53" spans="1:2">
      <c r="A53" s="18" t="s">
        <v>47</v>
      </c>
      <c r="B53" s="19">
        <v>5049489.82</v>
      </c>
    </row>
    <row r="54" spans="1:2">
      <c r="A54" s="15" t="s">
        <v>48</v>
      </c>
      <c r="B54" s="16"/>
    </row>
    <row r="55" spans="1:2">
      <c r="A55" s="17" t="s">
        <v>38</v>
      </c>
      <c r="B55" s="6">
        <v>200000</v>
      </c>
    </row>
    <row r="56" spans="1:2">
      <c r="A56" s="17" t="s">
        <v>23</v>
      </c>
      <c r="B56" s="6">
        <v>59956.21</v>
      </c>
    </row>
    <row r="57" spans="1:2">
      <c r="A57" s="17" t="s">
        <v>35</v>
      </c>
      <c r="B57" s="6">
        <v>38066</v>
      </c>
    </row>
    <row r="58" spans="1:2">
      <c r="A58" s="17" t="s">
        <v>22</v>
      </c>
      <c r="B58" s="6">
        <v>26541</v>
      </c>
    </row>
    <row r="59" spans="1:2">
      <c r="A59" s="17" t="s">
        <v>15</v>
      </c>
      <c r="B59" s="6">
        <v>13769</v>
      </c>
    </row>
    <row r="60" spans="1:2">
      <c r="A60" s="17" t="s">
        <v>21</v>
      </c>
      <c r="B60" s="6">
        <v>9832.99</v>
      </c>
    </row>
    <row r="61" spans="1:2">
      <c r="A61" s="17" t="s">
        <v>18</v>
      </c>
      <c r="B61" s="6">
        <v>7864.5</v>
      </c>
    </row>
    <row r="62" spans="1:2">
      <c r="A62" s="17" t="s">
        <v>16</v>
      </c>
      <c r="B62" s="6">
        <v>4120</v>
      </c>
    </row>
    <row r="63" spans="1:2">
      <c r="A63" s="17" t="s">
        <v>22</v>
      </c>
      <c r="B63" s="6">
        <v>2675.2</v>
      </c>
    </row>
    <row r="64" spans="1:2">
      <c r="A64" s="17" t="s">
        <v>35</v>
      </c>
      <c r="B64" s="6">
        <v>593.13</v>
      </c>
    </row>
    <row r="65" spans="1:2">
      <c r="A65" s="17" t="s">
        <v>49</v>
      </c>
      <c r="B65" s="6">
        <v>500</v>
      </c>
    </row>
    <row r="66" spans="1:2">
      <c r="A66" s="18" t="s">
        <v>678</v>
      </c>
      <c r="B66" s="19">
        <f>SUM(B55:B65)</f>
        <v>363918.02999999997</v>
      </c>
    </row>
    <row r="67" spans="1:2">
      <c r="A67" s="15" t="s">
        <v>69</v>
      </c>
      <c r="B67" s="16"/>
    </row>
    <row r="68" spans="1:2">
      <c r="A68" s="17" t="s">
        <v>18</v>
      </c>
      <c r="B68" s="6">
        <v>37202.58</v>
      </c>
    </row>
    <row r="69" spans="1:2">
      <c r="A69" s="17" t="s">
        <v>70</v>
      </c>
      <c r="B69" s="6">
        <v>10000</v>
      </c>
    </row>
    <row r="70" spans="1:2">
      <c r="A70" s="17" t="s">
        <v>27</v>
      </c>
      <c r="B70" s="6">
        <v>8938.9599999999991</v>
      </c>
    </row>
    <row r="71" spans="1:2">
      <c r="A71" s="17" t="s">
        <v>16</v>
      </c>
      <c r="B71" s="6">
        <v>8900</v>
      </c>
    </row>
    <row r="72" spans="1:2">
      <c r="A72" s="17" t="s">
        <v>51</v>
      </c>
      <c r="B72" s="6">
        <v>6258.83</v>
      </c>
    </row>
    <row r="73" spans="1:2">
      <c r="A73" s="17" t="s">
        <v>71</v>
      </c>
      <c r="B73" s="6">
        <v>2209</v>
      </c>
    </row>
    <row r="74" spans="1:2">
      <c r="A74" s="17" t="s">
        <v>21</v>
      </c>
      <c r="B74" s="6">
        <v>1946</v>
      </c>
    </row>
    <row r="75" spans="1:2" ht="30">
      <c r="A75" s="20" t="s">
        <v>72</v>
      </c>
      <c r="B75" s="19">
        <v>75455.37</v>
      </c>
    </row>
    <row r="76" spans="1:2">
      <c r="A76" s="15" t="s">
        <v>680</v>
      </c>
      <c r="B76" s="16"/>
    </row>
    <row r="77" spans="1:2">
      <c r="A77" s="17" t="s">
        <v>20</v>
      </c>
      <c r="B77" s="6">
        <v>9500</v>
      </c>
    </row>
    <row r="78" spans="1:2">
      <c r="A78" s="17" t="s">
        <v>35</v>
      </c>
      <c r="B78" s="6">
        <v>933</v>
      </c>
    </row>
    <row r="79" spans="1:2">
      <c r="A79" s="17" t="s">
        <v>17</v>
      </c>
      <c r="B79" s="6">
        <v>711</v>
      </c>
    </row>
    <row r="80" spans="1:2">
      <c r="A80" s="17" t="s">
        <v>34</v>
      </c>
      <c r="B80" s="6">
        <v>480</v>
      </c>
    </row>
    <row r="81" spans="1:2">
      <c r="A81" s="18" t="s">
        <v>681</v>
      </c>
      <c r="B81" s="19">
        <v>11624</v>
      </c>
    </row>
    <row r="82" spans="1:2">
      <c r="A82" s="15" t="s">
        <v>674</v>
      </c>
      <c r="B82" s="16"/>
    </row>
    <row r="83" spans="1:2">
      <c r="A83" s="17" t="s">
        <v>22</v>
      </c>
      <c r="B83" s="6">
        <v>1124.1199999999999</v>
      </c>
    </row>
    <row r="84" spans="1:2">
      <c r="A84" s="17" t="s">
        <v>18</v>
      </c>
      <c r="B84" s="6">
        <v>765</v>
      </c>
    </row>
    <row r="85" spans="1:2">
      <c r="A85" s="21" t="s">
        <v>675</v>
      </c>
      <c r="B85" s="22">
        <v>1889.12</v>
      </c>
    </row>
    <row r="86" spans="1:2">
      <c r="A86" s="23" t="s">
        <v>73</v>
      </c>
      <c r="B86" s="24">
        <f>SUM(B85,B81,B75,B66,B53)</f>
        <v>5502376.3399999999</v>
      </c>
    </row>
    <row r="87" spans="1:2">
      <c r="A87" s="5"/>
      <c r="B87" s="6"/>
    </row>
    <row r="88" spans="1:2">
      <c r="A88" s="11" t="s">
        <v>12</v>
      </c>
      <c r="B88" s="6"/>
    </row>
    <row r="89" spans="1:2">
      <c r="A89" s="11"/>
      <c r="B89" s="6"/>
    </row>
    <row r="90" spans="1:2">
      <c r="A90" s="11"/>
      <c r="B90" s="6"/>
    </row>
    <row r="92" spans="1:2" ht="19.5" thickBot="1">
      <c r="A92" s="25" t="s">
        <v>673</v>
      </c>
      <c r="B92" s="25"/>
    </row>
    <row r="93" spans="1:2">
      <c r="A93" s="26" t="s">
        <v>676</v>
      </c>
      <c r="B93" s="26" t="s">
        <v>74</v>
      </c>
    </row>
    <row r="94" spans="1:2">
      <c r="A94" s="27" t="s">
        <v>6</v>
      </c>
      <c r="B94" s="28">
        <v>5049489.8199999994</v>
      </c>
    </row>
    <row r="95" spans="1:2">
      <c r="A95" s="29" t="s">
        <v>75</v>
      </c>
      <c r="B95" s="30">
        <v>1064015.49</v>
      </c>
    </row>
    <row r="96" spans="1:2">
      <c r="A96" s="29" t="s">
        <v>76</v>
      </c>
      <c r="B96" s="30">
        <v>1003851.2</v>
      </c>
    </row>
    <row r="97" spans="1:2">
      <c r="A97" s="29" t="s">
        <v>77</v>
      </c>
      <c r="B97" s="30">
        <v>809259.6</v>
      </c>
    </row>
    <row r="98" spans="1:2">
      <c r="A98" s="29" t="s">
        <v>78</v>
      </c>
      <c r="B98" s="30">
        <v>738798.8899999999</v>
      </c>
    </row>
    <row r="99" spans="1:2">
      <c r="A99" s="29" t="s">
        <v>79</v>
      </c>
      <c r="B99" s="30">
        <v>428854.5</v>
      </c>
    </row>
    <row r="100" spans="1:2">
      <c r="A100" s="29" t="s">
        <v>80</v>
      </c>
      <c r="B100" s="30">
        <v>88775</v>
      </c>
    </row>
    <row r="101" spans="1:2">
      <c r="A101" s="29" t="s">
        <v>81</v>
      </c>
      <c r="B101" s="30">
        <v>75000.47</v>
      </c>
    </row>
    <row r="102" spans="1:2">
      <c r="A102" s="29" t="s">
        <v>82</v>
      </c>
      <c r="B102" s="30">
        <v>65891.810000000012</v>
      </c>
    </row>
    <row r="103" spans="1:2">
      <c r="A103" s="29" t="s">
        <v>83</v>
      </c>
      <c r="B103" s="30">
        <v>47875</v>
      </c>
    </row>
    <row r="104" spans="1:2">
      <c r="A104" s="29" t="s">
        <v>84</v>
      </c>
      <c r="B104" s="30">
        <v>46767</v>
      </c>
    </row>
    <row r="105" spans="1:2">
      <c r="A105" s="29" t="s">
        <v>85</v>
      </c>
      <c r="B105" s="30">
        <v>43056</v>
      </c>
    </row>
    <row r="106" spans="1:2">
      <c r="A106" s="29" t="s">
        <v>86</v>
      </c>
      <c r="B106" s="30">
        <v>39310.800000000003</v>
      </c>
    </row>
    <row r="107" spans="1:2">
      <c r="A107" s="29" t="s">
        <v>87</v>
      </c>
      <c r="B107" s="30">
        <v>36286.550000000003</v>
      </c>
    </row>
    <row r="108" spans="1:2">
      <c r="A108" s="29" t="s">
        <v>88</v>
      </c>
      <c r="B108" s="30">
        <v>30880</v>
      </c>
    </row>
    <row r="109" spans="1:2">
      <c r="A109" s="29" t="s">
        <v>89</v>
      </c>
      <c r="B109" s="30">
        <v>30152.960000000003</v>
      </c>
    </row>
    <row r="110" spans="1:2">
      <c r="A110" s="29" t="s">
        <v>90</v>
      </c>
      <c r="B110" s="30">
        <v>28743.72</v>
      </c>
    </row>
    <row r="111" spans="1:2">
      <c r="A111" s="29" t="s">
        <v>91</v>
      </c>
      <c r="B111" s="30">
        <v>27476.33</v>
      </c>
    </row>
    <row r="112" spans="1:2">
      <c r="A112" s="29" t="s">
        <v>92</v>
      </c>
      <c r="B112" s="30">
        <v>25705</v>
      </c>
    </row>
    <row r="113" spans="1:2">
      <c r="A113" s="29" t="s">
        <v>93</v>
      </c>
      <c r="B113" s="30">
        <v>23339.149999999998</v>
      </c>
    </row>
    <row r="114" spans="1:2">
      <c r="A114" s="29" t="s">
        <v>94</v>
      </c>
      <c r="B114" s="30">
        <v>22925</v>
      </c>
    </row>
    <row r="115" spans="1:2">
      <c r="A115" s="29" t="s">
        <v>95</v>
      </c>
      <c r="B115" s="30">
        <v>21510</v>
      </c>
    </row>
    <row r="116" spans="1:2">
      <c r="A116" s="29" t="s">
        <v>96</v>
      </c>
      <c r="B116" s="30">
        <v>21030</v>
      </c>
    </row>
    <row r="117" spans="1:2">
      <c r="A117" s="29" t="s">
        <v>97</v>
      </c>
      <c r="B117" s="30">
        <v>19324.060000000001</v>
      </c>
    </row>
    <row r="118" spans="1:2">
      <c r="A118" s="29" t="s">
        <v>98</v>
      </c>
      <c r="B118" s="30">
        <v>19143.2</v>
      </c>
    </row>
    <row r="119" spans="1:2">
      <c r="A119" s="29" t="s">
        <v>99</v>
      </c>
      <c r="B119" s="30">
        <v>17896.04</v>
      </c>
    </row>
    <row r="120" spans="1:2">
      <c r="A120" s="29" t="s">
        <v>100</v>
      </c>
      <c r="B120" s="30">
        <v>17453</v>
      </c>
    </row>
    <row r="121" spans="1:2">
      <c r="A121" s="29" t="s">
        <v>101</v>
      </c>
      <c r="B121" s="30">
        <v>16500</v>
      </c>
    </row>
    <row r="122" spans="1:2">
      <c r="A122" s="29" t="s">
        <v>102</v>
      </c>
      <c r="B122" s="30">
        <v>15725</v>
      </c>
    </row>
    <row r="123" spans="1:2">
      <c r="A123" s="29" t="s">
        <v>103</v>
      </c>
      <c r="B123" s="30">
        <v>15332.19</v>
      </c>
    </row>
    <row r="124" spans="1:2">
      <c r="A124" s="29" t="s">
        <v>104</v>
      </c>
      <c r="B124" s="30">
        <v>14465.41</v>
      </c>
    </row>
    <row r="125" spans="1:2">
      <c r="A125" s="29" t="s">
        <v>105</v>
      </c>
      <c r="B125" s="30">
        <v>13695</v>
      </c>
    </row>
    <row r="126" spans="1:2">
      <c r="A126" s="29" t="s">
        <v>106</v>
      </c>
      <c r="B126" s="30">
        <v>12992</v>
      </c>
    </row>
    <row r="127" spans="1:2">
      <c r="A127" s="29" t="s">
        <v>107</v>
      </c>
      <c r="B127" s="30">
        <v>12000</v>
      </c>
    </row>
    <row r="128" spans="1:2">
      <c r="A128" s="29" t="s">
        <v>108</v>
      </c>
      <c r="B128" s="30">
        <v>11881.25</v>
      </c>
    </row>
    <row r="129" spans="1:2">
      <c r="A129" s="29" t="s">
        <v>109</v>
      </c>
      <c r="B129" s="30">
        <v>11840</v>
      </c>
    </row>
    <row r="130" spans="1:2">
      <c r="A130" s="29" t="s">
        <v>110</v>
      </c>
      <c r="B130" s="30">
        <v>11562.52</v>
      </c>
    </row>
    <row r="131" spans="1:2">
      <c r="A131" s="29" t="s">
        <v>111</v>
      </c>
      <c r="B131" s="30">
        <v>11425</v>
      </c>
    </row>
    <row r="132" spans="1:2">
      <c r="A132" s="29" t="s">
        <v>112</v>
      </c>
      <c r="B132" s="30">
        <v>11066.13</v>
      </c>
    </row>
    <row r="133" spans="1:2">
      <c r="A133" s="29" t="s">
        <v>113</v>
      </c>
      <c r="B133" s="30">
        <v>10123.75</v>
      </c>
    </row>
    <row r="134" spans="1:2">
      <c r="A134" s="29" t="s">
        <v>114</v>
      </c>
      <c r="B134" s="30">
        <v>9312.5</v>
      </c>
    </row>
    <row r="135" spans="1:2">
      <c r="A135" s="29" t="s">
        <v>115</v>
      </c>
      <c r="B135" s="30">
        <v>8750</v>
      </c>
    </row>
    <row r="136" spans="1:2">
      <c r="A136" s="29" t="s">
        <v>116</v>
      </c>
      <c r="B136" s="30">
        <v>8025</v>
      </c>
    </row>
    <row r="137" spans="1:2">
      <c r="A137" s="29" t="s">
        <v>117</v>
      </c>
      <c r="B137" s="30">
        <v>7925</v>
      </c>
    </row>
    <row r="138" spans="1:2">
      <c r="A138" s="29" t="s">
        <v>118</v>
      </c>
      <c r="B138" s="30">
        <v>6407.25</v>
      </c>
    </row>
    <row r="139" spans="1:2">
      <c r="A139" s="29" t="s">
        <v>119</v>
      </c>
      <c r="B139" s="30">
        <v>5420</v>
      </c>
    </row>
    <row r="140" spans="1:2">
      <c r="A140" s="29" t="s">
        <v>120</v>
      </c>
      <c r="B140" s="30">
        <v>4439.5</v>
      </c>
    </row>
    <row r="141" spans="1:2">
      <c r="A141" s="29" t="s">
        <v>121</v>
      </c>
      <c r="B141" s="30">
        <v>4320</v>
      </c>
    </row>
    <row r="142" spans="1:2">
      <c r="A142" s="29" t="s">
        <v>122</v>
      </c>
      <c r="B142" s="30">
        <v>3802.5</v>
      </c>
    </row>
    <row r="143" spans="1:2">
      <c r="A143" s="29" t="s">
        <v>123</v>
      </c>
      <c r="B143" s="30">
        <v>3591.8</v>
      </c>
    </row>
    <row r="144" spans="1:2">
      <c r="A144" s="29" t="s">
        <v>124</v>
      </c>
      <c r="B144" s="30">
        <v>2820</v>
      </c>
    </row>
    <row r="145" spans="1:2">
      <c r="A145" s="29" t="s">
        <v>125</v>
      </c>
      <c r="B145" s="30">
        <v>2620.15</v>
      </c>
    </row>
    <row r="146" spans="1:2">
      <c r="A146" s="29" t="s">
        <v>126</v>
      </c>
      <c r="B146" s="30">
        <v>2512</v>
      </c>
    </row>
    <row r="147" spans="1:2">
      <c r="A147" s="29" t="s">
        <v>127</v>
      </c>
      <c r="B147" s="30">
        <v>2510</v>
      </c>
    </row>
    <row r="148" spans="1:2">
      <c r="A148" s="29" t="s">
        <v>128</v>
      </c>
      <c r="B148" s="30">
        <v>2290.69</v>
      </c>
    </row>
    <row r="149" spans="1:2">
      <c r="A149" s="29" t="s">
        <v>129</v>
      </c>
      <c r="B149" s="30">
        <v>2170</v>
      </c>
    </row>
    <row r="150" spans="1:2">
      <c r="A150" s="29" t="s">
        <v>130</v>
      </c>
      <c r="B150" s="30">
        <v>2112</v>
      </c>
    </row>
    <row r="151" spans="1:2">
      <c r="A151" s="29" t="s">
        <v>131</v>
      </c>
      <c r="B151" s="30">
        <v>2075</v>
      </c>
    </row>
    <row r="152" spans="1:2">
      <c r="A152" s="29" t="s">
        <v>132</v>
      </c>
      <c r="B152" s="30">
        <v>1650</v>
      </c>
    </row>
    <row r="153" spans="1:2">
      <c r="A153" s="29" t="s">
        <v>133</v>
      </c>
      <c r="B153" s="30">
        <v>1394</v>
      </c>
    </row>
    <row r="154" spans="1:2">
      <c r="A154" s="29" t="s">
        <v>134</v>
      </c>
      <c r="B154" s="30">
        <v>872.81</v>
      </c>
    </row>
    <row r="155" spans="1:2">
      <c r="A155" s="29" t="s">
        <v>135</v>
      </c>
      <c r="B155" s="30">
        <v>625</v>
      </c>
    </row>
    <row r="156" spans="1:2">
      <c r="A156" s="29" t="s">
        <v>136</v>
      </c>
      <c r="B156" s="30">
        <v>625</v>
      </c>
    </row>
    <row r="157" spans="1:2">
      <c r="A157" s="29" t="s">
        <v>137</v>
      </c>
      <c r="B157" s="30">
        <v>480</v>
      </c>
    </row>
    <row r="158" spans="1:2">
      <c r="A158" s="29" t="s">
        <v>138</v>
      </c>
      <c r="B158" s="30">
        <v>468.75</v>
      </c>
    </row>
    <row r="159" spans="1:2">
      <c r="A159" s="29" t="s">
        <v>139</v>
      </c>
      <c r="B159" s="30">
        <v>300</v>
      </c>
    </row>
    <row r="160" spans="1:2">
      <c r="A160" s="29" t="s">
        <v>140</v>
      </c>
      <c r="B160" s="30">
        <v>41.849999999999994</v>
      </c>
    </row>
    <row r="161" spans="1:2">
      <c r="A161" s="27" t="s">
        <v>48</v>
      </c>
      <c r="B161" s="28">
        <f>SUM(B162:B172)</f>
        <v>363918.03</v>
      </c>
    </row>
    <row r="162" spans="1:2">
      <c r="A162" s="29" t="s">
        <v>77</v>
      </c>
      <c r="B162" s="30">
        <v>200000</v>
      </c>
    </row>
    <row r="163" spans="1:2">
      <c r="A163" s="29" t="s">
        <v>141</v>
      </c>
      <c r="B163" s="30">
        <v>38066</v>
      </c>
    </row>
    <row r="164" spans="1:2">
      <c r="A164" s="29" t="s">
        <v>142</v>
      </c>
      <c r="B164" s="30">
        <v>37030.630000000005</v>
      </c>
    </row>
    <row r="165" spans="1:2">
      <c r="A165" s="29" t="s">
        <v>143</v>
      </c>
      <c r="B165" s="30">
        <v>33351.699999999997</v>
      </c>
    </row>
    <row r="166" spans="1:2">
      <c r="A166" s="29" t="s">
        <v>144</v>
      </c>
      <c r="B166" s="30">
        <v>26541</v>
      </c>
    </row>
    <row r="167" spans="1:2">
      <c r="A167" s="29" t="s">
        <v>145</v>
      </c>
      <c r="B167" s="30">
        <v>13769</v>
      </c>
    </row>
    <row r="168" spans="1:2">
      <c r="A168" s="29" t="s">
        <v>146</v>
      </c>
      <c r="B168" s="30">
        <v>7864.5</v>
      </c>
    </row>
    <row r="169" spans="1:2">
      <c r="A169" s="29" t="s">
        <v>147</v>
      </c>
      <c r="B169" s="30">
        <v>4120</v>
      </c>
    </row>
    <row r="170" spans="1:2">
      <c r="A170" s="29" t="s">
        <v>77</v>
      </c>
      <c r="B170" s="30">
        <v>2449.1999999999998</v>
      </c>
    </row>
    <row r="171" spans="1:2">
      <c r="A171" s="29" t="s">
        <v>148</v>
      </c>
      <c r="B171" s="30">
        <v>500</v>
      </c>
    </row>
    <row r="172" spans="1:2">
      <c r="A172" s="29" t="s">
        <v>149</v>
      </c>
      <c r="B172" s="30">
        <v>226</v>
      </c>
    </row>
    <row r="173" spans="1:2">
      <c r="A173" s="27" t="s">
        <v>69</v>
      </c>
      <c r="B173" s="28">
        <v>75455.37</v>
      </c>
    </row>
    <row r="174" spans="1:2">
      <c r="A174" s="29" t="s">
        <v>77</v>
      </c>
      <c r="B174" s="30">
        <v>35795.64</v>
      </c>
    </row>
    <row r="175" spans="1:2">
      <c r="A175" s="29" t="s">
        <v>150</v>
      </c>
      <c r="B175" s="30">
        <v>10000</v>
      </c>
    </row>
    <row r="176" spans="1:2">
      <c r="A176" s="29" t="s">
        <v>151</v>
      </c>
      <c r="B176" s="30">
        <v>8938.9599999999991</v>
      </c>
    </row>
    <row r="177" spans="1:2">
      <c r="A177" s="29" t="s">
        <v>152</v>
      </c>
      <c r="B177" s="30">
        <v>8900</v>
      </c>
    </row>
    <row r="178" spans="1:2">
      <c r="A178" s="29" t="s">
        <v>153</v>
      </c>
      <c r="B178" s="30">
        <v>6258.83</v>
      </c>
    </row>
    <row r="179" spans="1:2">
      <c r="A179" s="29" t="s">
        <v>154</v>
      </c>
      <c r="B179" s="30">
        <v>2209</v>
      </c>
    </row>
    <row r="180" spans="1:2">
      <c r="A180" s="29" t="s">
        <v>155</v>
      </c>
      <c r="B180" s="30">
        <v>1865</v>
      </c>
    </row>
    <row r="181" spans="1:2">
      <c r="A181" s="29" t="s">
        <v>156</v>
      </c>
      <c r="B181" s="30">
        <v>1406.94</v>
      </c>
    </row>
    <row r="182" spans="1:2">
      <c r="A182" s="29" t="s">
        <v>157</v>
      </c>
      <c r="B182" s="30">
        <v>81</v>
      </c>
    </row>
    <row r="183" spans="1:2">
      <c r="A183" s="27" t="s">
        <v>680</v>
      </c>
      <c r="B183" s="28">
        <v>11624</v>
      </c>
    </row>
    <row r="184" spans="1:2">
      <c r="A184" s="29" t="s">
        <v>158</v>
      </c>
      <c r="B184" s="30">
        <v>11144</v>
      </c>
    </row>
    <row r="185" spans="1:2">
      <c r="A185" s="29" t="s">
        <v>159</v>
      </c>
      <c r="B185" s="30">
        <v>480</v>
      </c>
    </row>
    <row r="186" spans="1:2">
      <c r="A186" s="27" t="s">
        <v>674</v>
      </c>
      <c r="B186" s="28">
        <v>1889.12</v>
      </c>
    </row>
    <row r="187" spans="1:2">
      <c r="A187" s="29" t="s">
        <v>160</v>
      </c>
      <c r="B187" s="30">
        <v>1124.1199999999999</v>
      </c>
    </row>
    <row r="188" spans="1:2">
      <c r="A188" s="29" t="s">
        <v>161</v>
      </c>
      <c r="B188" s="30">
        <v>765</v>
      </c>
    </row>
    <row r="189" spans="1:2" ht="15.75" thickBot="1">
      <c r="A189" s="31" t="s">
        <v>73</v>
      </c>
      <c r="B189" s="32">
        <v>5502376.3399999989</v>
      </c>
    </row>
    <row r="190" spans="1:2">
      <c r="A190" s="11" t="s">
        <v>12</v>
      </c>
    </row>
    <row r="192" spans="1:2" ht="18.75">
      <c r="A192" s="33" t="s">
        <v>162</v>
      </c>
    </row>
    <row r="193" spans="1:2">
      <c r="A193" t="s">
        <v>163</v>
      </c>
      <c r="B193" t="s">
        <v>164</v>
      </c>
    </row>
    <row r="194" spans="1:2">
      <c r="A194" s="5" t="s">
        <v>165</v>
      </c>
      <c r="B194" s="34">
        <v>1037292.7999999983</v>
      </c>
    </row>
    <row r="195" spans="1:2" ht="45">
      <c r="A195" s="35" t="s">
        <v>166</v>
      </c>
      <c r="B195" s="34">
        <f>852365.86+61094.99+15500</f>
        <v>928960.85</v>
      </c>
    </row>
    <row r="196" spans="1:2">
      <c r="A196" s="5" t="s">
        <v>167</v>
      </c>
      <c r="B196" s="34">
        <v>516415.59999999928</v>
      </c>
    </row>
    <row r="197" spans="1:2">
      <c r="A197" s="5" t="s">
        <v>168</v>
      </c>
      <c r="B197" s="34">
        <v>411027.92000000074</v>
      </c>
    </row>
    <row r="198" spans="1:2">
      <c r="A198" s="5" t="s">
        <v>169</v>
      </c>
      <c r="B198" s="34">
        <v>248963.1999999999</v>
      </c>
    </row>
    <row r="199" spans="1:2">
      <c r="A199" s="5" t="s">
        <v>170</v>
      </c>
      <c r="B199" s="34">
        <v>199154.69000000029</v>
      </c>
    </row>
    <row r="200" spans="1:2">
      <c r="A200" s="5" t="s">
        <v>171</v>
      </c>
      <c r="B200" s="34">
        <v>182729.84999999998</v>
      </c>
    </row>
    <row r="201" spans="1:2" ht="30">
      <c r="A201" s="9" t="s">
        <v>172</v>
      </c>
      <c r="B201" s="34">
        <v>120565.13999999998</v>
      </c>
    </row>
    <row r="202" spans="1:2">
      <c r="A202" s="5" t="s">
        <v>173</v>
      </c>
      <c r="B202" s="34">
        <v>86593.95</v>
      </c>
    </row>
    <row r="203" spans="1:2">
      <c r="A203" s="5" t="s">
        <v>174</v>
      </c>
      <c r="B203" s="34">
        <v>68722.049999999974</v>
      </c>
    </row>
    <row r="204" spans="1:2">
      <c r="A204" s="5" t="s">
        <v>175</v>
      </c>
      <c r="B204" s="34">
        <v>43237.37</v>
      </c>
    </row>
    <row r="205" spans="1:2">
      <c r="A205" s="35" t="s">
        <v>176</v>
      </c>
      <c r="B205" s="36">
        <v>10894.720000000001</v>
      </c>
    </row>
    <row r="206" spans="1:2">
      <c r="A206" s="5" t="s">
        <v>177</v>
      </c>
      <c r="B206" s="34">
        <v>383.35</v>
      </c>
    </row>
    <row r="207" spans="1:2">
      <c r="A207" s="5" t="s">
        <v>4</v>
      </c>
      <c r="B207" s="37">
        <f>SUBTOTAL(109,[Dollar Amount])</f>
        <v>3854941.4899999993</v>
      </c>
    </row>
    <row r="209" spans="1:2" ht="18.75">
      <c r="A209" s="33" t="s">
        <v>178</v>
      </c>
      <c r="B209" s="33"/>
    </row>
    <row r="210" spans="1:2" ht="18.75">
      <c r="A210" s="54" t="s">
        <v>179</v>
      </c>
      <c r="B210" s="54" t="s">
        <v>180</v>
      </c>
    </row>
    <row r="211" spans="1:2">
      <c r="A211" s="38" t="s">
        <v>181</v>
      </c>
      <c r="B211" s="39"/>
    </row>
    <row r="212" spans="1:2" ht="45">
      <c r="A212" s="40" t="s">
        <v>182</v>
      </c>
      <c r="B212" s="7">
        <v>74912.800000000003</v>
      </c>
    </row>
    <row r="213" spans="1:2">
      <c r="A213" s="29" t="s">
        <v>165</v>
      </c>
      <c r="B213" s="7">
        <v>73250</v>
      </c>
    </row>
    <row r="214" spans="1:2">
      <c r="A214" s="29" t="s">
        <v>170</v>
      </c>
      <c r="B214" s="7">
        <v>47.4</v>
      </c>
    </row>
    <row r="215" spans="1:2">
      <c r="A215" s="29" t="s">
        <v>168</v>
      </c>
      <c r="B215" s="7">
        <v>2278.92</v>
      </c>
    </row>
    <row r="216" spans="1:2">
      <c r="A216" s="29" t="s">
        <v>167</v>
      </c>
      <c r="B216" s="7">
        <v>27510.070000000003</v>
      </c>
    </row>
    <row r="217" spans="1:2">
      <c r="A217" s="41" t="s">
        <v>183</v>
      </c>
      <c r="B217" s="42">
        <v>177999.19</v>
      </c>
    </row>
    <row r="218" spans="1:2">
      <c r="A218" s="38" t="s">
        <v>184</v>
      </c>
      <c r="B218" s="43"/>
    </row>
    <row r="219" spans="1:2">
      <c r="A219" s="29" t="s">
        <v>165</v>
      </c>
      <c r="B219" s="7">
        <v>62500</v>
      </c>
    </row>
    <row r="220" spans="1:2">
      <c r="A220" s="29" t="s">
        <v>168</v>
      </c>
      <c r="B220" s="7">
        <v>179.34999999999997</v>
      </c>
    </row>
    <row r="221" spans="1:2">
      <c r="A221" s="29" t="s">
        <v>174</v>
      </c>
      <c r="B221" s="7">
        <v>25.99</v>
      </c>
    </row>
    <row r="222" spans="1:2">
      <c r="A222" s="29" t="s">
        <v>171</v>
      </c>
      <c r="B222" s="7">
        <v>51873.2</v>
      </c>
    </row>
    <row r="223" spans="1:2">
      <c r="A223" s="29" t="s">
        <v>167</v>
      </c>
      <c r="B223" s="7">
        <v>10876.2</v>
      </c>
    </row>
    <row r="224" spans="1:2">
      <c r="A224" s="41" t="s">
        <v>185</v>
      </c>
      <c r="B224" s="42">
        <v>125454.73999999999</v>
      </c>
    </row>
    <row r="225" spans="1:2">
      <c r="A225" s="38" t="s">
        <v>186</v>
      </c>
      <c r="B225" s="43"/>
    </row>
    <row r="226" spans="1:2">
      <c r="A226" s="29" t="s">
        <v>165</v>
      </c>
      <c r="B226" s="7">
        <v>500</v>
      </c>
    </row>
    <row r="227" spans="1:2" ht="30">
      <c r="A227" s="40" t="s">
        <v>172</v>
      </c>
      <c r="B227" s="7">
        <v>120565.13999999998</v>
      </c>
    </row>
    <row r="228" spans="1:2">
      <c r="A228" s="29" t="s">
        <v>168</v>
      </c>
      <c r="B228" s="7">
        <v>199.70999999999998</v>
      </c>
    </row>
    <row r="229" spans="1:2">
      <c r="A229" s="29" t="s">
        <v>171</v>
      </c>
      <c r="B229" s="7">
        <v>983.15</v>
      </c>
    </row>
    <row r="230" spans="1:2">
      <c r="A230" s="41" t="s">
        <v>187</v>
      </c>
      <c r="B230" s="42">
        <v>122247.99999999999</v>
      </c>
    </row>
    <row r="231" spans="1:2">
      <c r="A231" s="38" t="s">
        <v>188</v>
      </c>
      <c r="B231" s="43"/>
    </row>
    <row r="232" spans="1:2" ht="45">
      <c r="A232" s="40" t="s">
        <v>182</v>
      </c>
      <c r="B232" s="7">
        <v>86264.780000000013</v>
      </c>
    </row>
    <row r="233" spans="1:2">
      <c r="A233" s="29" t="s">
        <v>165</v>
      </c>
      <c r="B233" s="7">
        <v>4897.7</v>
      </c>
    </row>
    <row r="234" spans="1:2">
      <c r="A234" s="29" t="s">
        <v>168</v>
      </c>
      <c r="B234" s="7">
        <v>367.53999999999996</v>
      </c>
    </row>
    <row r="235" spans="1:2">
      <c r="A235" s="29" t="s">
        <v>167</v>
      </c>
      <c r="B235" s="7">
        <v>437.29</v>
      </c>
    </row>
    <row r="236" spans="1:2">
      <c r="A236" s="41" t="s">
        <v>189</v>
      </c>
      <c r="B236" s="42">
        <v>91967.31</v>
      </c>
    </row>
    <row r="237" spans="1:2">
      <c r="A237" s="38" t="s">
        <v>190</v>
      </c>
      <c r="B237" s="43"/>
    </row>
    <row r="238" spans="1:2">
      <c r="A238" s="29" t="s">
        <v>165</v>
      </c>
      <c r="B238" s="7">
        <v>86044</v>
      </c>
    </row>
    <row r="239" spans="1:2">
      <c r="A239" s="29" t="s">
        <v>168</v>
      </c>
      <c r="B239" s="7">
        <v>3939.86</v>
      </c>
    </row>
    <row r="240" spans="1:2">
      <c r="A240" s="29" t="s">
        <v>167</v>
      </c>
      <c r="B240" s="7">
        <v>1522.63</v>
      </c>
    </row>
    <row r="241" spans="1:2">
      <c r="A241" s="41" t="s">
        <v>191</v>
      </c>
      <c r="B241" s="42">
        <v>91506.49</v>
      </c>
    </row>
    <row r="242" spans="1:2">
      <c r="A242" s="38" t="s">
        <v>192</v>
      </c>
      <c r="B242" s="43"/>
    </row>
    <row r="243" spans="1:2" ht="45">
      <c r="A243" s="40" t="s">
        <v>182</v>
      </c>
      <c r="B243" s="7">
        <v>29402.760000000002</v>
      </c>
    </row>
    <row r="244" spans="1:2">
      <c r="A244" s="29" t="s">
        <v>165</v>
      </c>
      <c r="B244" s="7">
        <v>42162.81</v>
      </c>
    </row>
    <row r="245" spans="1:2">
      <c r="A245" s="29" t="s">
        <v>168</v>
      </c>
      <c r="B245" s="7">
        <v>1407.2800000000002</v>
      </c>
    </row>
    <row r="246" spans="1:2">
      <c r="A246" s="29" t="s">
        <v>167</v>
      </c>
      <c r="B246" s="7">
        <v>12993.48</v>
      </c>
    </row>
    <row r="247" spans="1:2">
      <c r="A247" s="41" t="s">
        <v>193</v>
      </c>
      <c r="B247" s="42">
        <v>85966.33</v>
      </c>
    </row>
    <row r="248" spans="1:2">
      <c r="A248" s="38" t="s">
        <v>194</v>
      </c>
      <c r="B248" s="43"/>
    </row>
    <row r="249" spans="1:2" ht="45">
      <c r="A249" s="40" t="s">
        <v>182</v>
      </c>
      <c r="B249" s="7">
        <v>57967.68</v>
      </c>
    </row>
    <row r="250" spans="1:2">
      <c r="A250" s="29" t="s">
        <v>170</v>
      </c>
      <c r="B250" s="7">
        <v>86.56</v>
      </c>
    </row>
    <row r="251" spans="1:2">
      <c r="A251" s="29" t="s">
        <v>168</v>
      </c>
      <c r="B251" s="7">
        <v>871.36999999999989</v>
      </c>
    </row>
    <row r="252" spans="1:2">
      <c r="A252" s="29" t="s">
        <v>173</v>
      </c>
      <c r="B252" s="7">
        <v>284.39</v>
      </c>
    </row>
    <row r="253" spans="1:2">
      <c r="A253" s="29" t="s">
        <v>167</v>
      </c>
      <c r="B253" s="7">
        <v>10685.299999999997</v>
      </c>
    </row>
    <row r="254" spans="1:2">
      <c r="A254" s="41" t="s">
        <v>195</v>
      </c>
      <c r="B254" s="42">
        <v>69895.3</v>
      </c>
    </row>
    <row r="255" spans="1:2">
      <c r="A255" s="38" t="s">
        <v>196</v>
      </c>
      <c r="B255" s="43"/>
    </row>
    <row r="256" spans="1:2" ht="45">
      <c r="A256" s="40" t="s">
        <v>182</v>
      </c>
      <c r="B256" s="7">
        <v>3000</v>
      </c>
    </row>
    <row r="257" spans="1:2" ht="45">
      <c r="A257" s="40" t="s">
        <v>197</v>
      </c>
      <c r="B257" s="7">
        <v>8970</v>
      </c>
    </row>
    <row r="258" spans="1:2">
      <c r="A258" s="29" t="s">
        <v>165</v>
      </c>
      <c r="B258" s="7">
        <v>26217.5</v>
      </c>
    </row>
    <row r="259" spans="1:2">
      <c r="A259" s="29" t="s">
        <v>168</v>
      </c>
      <c r="B259" s="7">
        <v>1475.6000000000001</v>
      </c>
    </row>
    <row r="260" spans="1:2">
      <c r="A260" s="29" t="s">
        <v>167</v>
      </c>
      <c r="B260" s="7">
        <v>24453.129999999997</v>
      </c>
    </row>
    <row r="261" spans="1:2">
      <c r="A261" s="41" t="s">
        <v>198</v>
      </c>
      <c r="B261" s="42">
        <v>64116.229999999996</v>
      </c>
    </row>
    <row r="262" spans="1:2">
      <c r="A262" s="38" t="s">
        <v>199</v>
      </c>
      <c r="B262" s="43"/>
    </row>
    <row r="263" spans="1:2" ht="45">
      <c r="A263" s="40" t="s">
        <v>182</v>
      </c>
      <c r="B263" s="7">
        <v>42815</v>
      </c>
    </row>
    <row r="264" spans="1:2">
      <c r="A264" s="29" t="s">
        <v>168</v>
      </c>
      <c r="B264" s="7">
        <v>1794.26</v>
      </c>
    </row>
    <row r="265" spans="1:2">
      <c r="A265" s="29" t="s">
        <v>167</v>
      </c>
      <c r="B265" s="7">
        <v>16616.28</v>
      </c>
    </row>
    <row r="266" spans="1:2">
      <c r="A266" s="41" t="s">
        <v>200</v>
      </c>
      <c r="B266" s="42">
        <v>61225.54</v>
      </c>
    </row>
    <row r="267" spans="1:2">
      <c r="A267" s="38" t="s">
        <v>201</v>
      </c>
      <c r="B267" s="43"/>
    </row>
    <row r="268" spans="1:2" ht="45">
      <c r="A268" s="40" t="s">
        <v>182</v>
      </c>
      <c r="B268" s="7">
        <v>21570</v>
      </c>
    </row>
    <row r="269" spans="1:2">
      <c r="A269" s="29" t="s">
        <v>165</v>
      </c>
      <c r="B269" s="7">
        <v>28900</v>
      </c>
    </row>
    <row r="270" spans="1:2">
      <c r="A270" s="29" t="s">
        <v>168</v>
      </c>
      <c r="B270" s="7">
        <v>2389.0200000000004</v>
      </c>
    </row>
    <row r="271" spans="1:2">
      <c r="A271" s="29" t="s">
        <v>167</v>
      </c>
      <c r="B271" s="7">
        <v>5607.1099999999988</v>
      </c>
    </row>
    <row r="272" spans="1:2">
      <c r="A272" s="41" t="s">
        <v>202</v>
      </c>
      <c r="B272" s="42">
        <v>58466.130000000005</v>
      </c>
    </row>
    <row r="273" spans="1:2">
      <c r="A273" s="38" t="s">
        <v>203</v>
      </c>
      <c r="B273" s="43"/>
    </row>
    <row r="274" spans="1:2" ht="45">
      <c r="A274" s="40" t="s">
        <v>182</v>
      </c>
      <c r="B274" s="7">
        <v>41350</v>
      </c>
    </row>
    <row r="275" spans="1:2">
      <c r="A275" s="29" t="s">
        <v>168</v>
      </c>
      <c r="B275" s="7">
        <v>1252.72</v>
      </c>
    </row>
    <row r="276" spans="1:2">
      <c r="A276" s="29" t="s">
        <v>167</v>
      </c>
      <c r="B276" s="7">
        <v>9546.369999999999</v>
      </c>
    </row>
    <row r="277" spans="1:2">
      <c r="A277" s="41" t="s">
        <v>204</v>
      </c>
      <c r="B277" s="42">
        <v>52149.09</v>
      </c>
    </row>
    <row r="278" spans="1:2">
      <c r="A278" s="38" t="s">
        <v>205</v>
      </c>
      <c r="B278" s="43"/>
    </row>
    <row r="279" spans="1:2">
      <c r="A279" s="29" t="s">
        <v>165</v>
      </c>
      <c r="B279" s="7">
        <v>40900</v>
      </c>
    </row>
    <row r="280" spans="1:2">
      <c r="A280" s="29" t="s">
        <v>167</v>
      </c>
      <c r="B280" s="7">
        <v>1067.4000000000001</v>
      </c>
    </row>
    <row r="281" spans="1:2">
      <c r="A281" s="41" t="s">
        <v>206</v>
      </c>
      <c r="B281" s="42">
        <v>41967.4</v>
      </c>
    </row>
    <row r="282" spans="1:2">
      <c r="A282" s="38" t="s">
        <v>207</v>
      </c>
      <c r="B282" s="43"/>
    </row>
    <row r="283" spans="1:2" ht="45">
      <c r="A283" s="40" t="s">
        <v>182</v>
      </c>
      <c r="B283" s="7">
        <v>16851.53</v>
      </c>
    </row>
    <row r="284" spans="1:2">
      <c r="A284" s="29" t="s">
        <v>165</v>
      </c>
      <c r="B284" s="7">
        <v>7740</v>
      </c>
    </row>
    <row r="285" spans="1:2">
      <c r="A285" s="29" t="s">
        <v>170</v>
      </c>
      <c r="B285" s="7">
        <v>84.85</v>
      </c>
    </row>
    <row r="286" spans="1:2">
      <c r="A286" s="29" t="s">
        <v>168</v>
      </c>
      <c r="B286" s="7">
        <v>2311.8199999999997</v>
      </c>
    </row>
    <row r="287" spans="1:2">
      <c r="A287" s="29" t="s">
        <v>167</v>
      </c>
      <c r="B287" s="7">
        <v>13242.500000000002</v>
      </c>
    </row>
    <row r="288" spans="1:2">
      <c r="A288" s="41" t="s">
        <v>208</v>
      </c>
      <c r="B288" s="42">
        <v>40230.699999999997</v>
      </c>
    </row>
    <row r="289" spans="1:2">
      <c r="A289" s="38" t="s">
        <v>209</v>
      </c>
      <c r="B289" s="43"/>
    </row>
    <row r="290" spans="1:2" ht="45">
      <c r="A290" s="40" t="s">
        <v>197</v>
      </c>
      <c r="B290" s="7">
        <v>17000</v>
      </c>
    </row>
    <row r="291" spans="1:2">
      <c r="A291" s="29" t="s">
        <v>168</v>
      </c>
      <c r="B291" s="7">
        <v>934.04999999999984</v>
      </c>
    </row>
    <row r="292" spans="1:2">
      <c r="A292" s="29" t="s">
        <v>167</v>
      </c>
      <c r="B292" s="7">
        <v>21390.77</v>
      </c>
    </row>
    <row r="293" spans="1:2">
      <c r="A293" s="41" t="s">
        <v>210</v>
      </c>
      <c r="B293" s="42">
        <v>39324.82</v>
      </c>
    </row>
    <row r="294" spans="1:2">
      <c r="A294" s="38" t="s">
        <v>211</v>
      </c>
      <c r="B294" s="43"/>
    </row>
    <row r="295" spans="1:2" ht="45">
      <c r="A295" s="40" t="s">
        <v>182</v>
      </c>
      <c r="B295" s="7">
        <v>20420</v>
      </c>
    </row>
    <row r="296" spans="1:2">
      <c r="A296" s="29" t="s">
        <v>165</v>
      </c>
      <c r="B296" s="7">
        <v>4750</v>
      </c>
    </row>
    <row r="297" spans="1:2">
      <c r="A297" s="29" t="s">
        <v>170</v>
      </c>
      <c r="B297" s="7">
        <v>10.26</v>
      </c>
    </row>
    <row r="298" spans="1:2">
      <c r="A298" s="29" t="s">
        <v>168</v>
      </c>
      <c r="B298" s="7">
        <v>654.55999999999995</v>
      </c>
    </row>
    <row r="299" spans="1:2">
      <c r="A299" s="29" t="s">
        <v>173</v>
      </c>
      <c r="B299" s="7">
        <v>7500</v>
      </c>
    </row>
    <row r="300" spans="1:2">
      <c r="A300" s="29" t="s">
        <v>167</v>
      </c>
      <c r="B300" s="7">
        <v>3106.41</v>
      </c>
    </row>
    <row r="301" spans="1:2">
      <c r="A301" s="41" t="s">
        <v>212</v>
      </c>
      <c r="B301" s="42">
        <v>36441.229999999996</v>
      </c>
    </row>
    <row r="302" spans="1:2">
      <c r="A302" s="38" t="s">
        <v>213</v>
      </c>
      <c r="B302" s="43"/>
    </row>
    <row r="303" spans="1:2">
      <c r="A303" s="29" t="s">
        <v>165</v>
      </c>
      <c r="B303" s="7">
        <v>31142</v>
      </c>
    </row>
    <row r="304" spans="1:2">
      <c r="A304" s="29" t="s">
        <v>168</v>
      </c>
      <c r="B304" s="7">
        <v>1481.84</v>
      </c>
    </row>
    <row r="305" spans="1:2">
      <c r="A305" s="29" t="s">
        <v>167</v>
      </c>
      <c r="B305" s="7">
        <v>3508.1000000000004</v>
      </c>
    </row>
    <row r="306" spans="1:2">
      <c r="A306" s="41" t="s">
        <v>214</v>
      </c>
      <c r="B306" s="42">
        <v>36131.94</v>
      </c>
    </row>
    <row r="307" spans="1:2">
      <c r="A307" s="38" t="s">
        <v>215</v>
      </c>
      <c r="B307" s="43"/>
    </row>
    <row r="308" spans="1:2" ht="45">
      <c r="A308" s="40" t="s">
        <v>182</v>
      </c>
      <c r="B308" s="7">
        <v>26250</v>
      </c>
    </row>
    <row r="309" spans="1:2">
      <c r="A309" s="29" t="s">
        <v>165</v>
      </c>
      <c r="B309" s="7">
        <v>390</v>
      </c>
    </row>
    <row r="310" spans="1:2">
      <c r="A310" s="29" t="s">
        <v>168</v>
      </c>
      <c r="B310" s="7">
        <v>987.87000000000012</v>
      </c>
    </row>
    <row r="311" spans="1:2">
      <c r="A311" s="29" t="s">
        <v>167</v>
      </c>
      <c r="B311" s="7">
        <v>7640.2</v>
      </c>
    </row>
    <row r="312" spans="1:2">
      <c r="A312" s="41" t="s">
        <v>216</v>
      </c>
      <c r="B312" s="42">
        <v>35268.07</v>
      </c>
    </row>
    <row r="313" spans="1:2">
      <c r="A313" s="38" t="s">
        <v>217</v>
      </c>
      <c r="B313" s="43"/>
    </row>
    <row r="314" spans="1:2" ht="45">
      <c r="A314" s="40" t="s">
        <v>182</v>
      </c>
      <c r="B314" s="7">
        <v>23584</v>
      </c>
    </row>
    <row r="315" spans="1:2">
      <c r="A315" s="29" t="s">
        <v>165</v>
      </c>
      <c r="B315" s="7">
        <v>4374.95</v>
      </c>
    </row>
    <row r="316" spans="1:2">
      <c r="A316" s="29" t="s">
        <v>170</v>
      </c>
      <c r="B316" s="7">
        <v>37.270000000000003</v>
      </c>
    </row>
    <row r="317" spans="1:2">
      <c r="A317" s="29" t="s">
        <v>168</v>
      </c>
      <c r="B317" s="7">
        <v>928.83</v>
      </c>
    </row>
    <row r="318" spans="1:2">
      <c r="A318" s="29" t="s">
        <v>167</v>
      </c>
      <c r="B318" s="7">
        <v>5384.0699999999988</v>
      </c>
    </row>
    <row r="319" spans="1:2">
      <c r="A319" s="41" t="s">
        <v>218</v>
      </c>
      <c r="B319" s="42">
        <v>34309.120000000003</v>
      </c>
    </row>
    <row r="320" spans="1:2">
      <c r="A320" s="38" t="s">
        <v>219</v>
      </c>
      <c r="B320" s="43"/>
    </row>
    <row r="321" spans="1:2">
      <c r="A321" s="29" t="s">
        <v>165</v>
      </c>
      <c r="B321" s="7">
        <v>18240.319999999992</v>
      </c>
    </row>
    <row r="322" spans="1:2">
      <c r="A322" s="29" t="s">
        <v>170</v>
      </c>
      <c r="B322" s="7">
        <v>20.97</v>
      </c>
    </row>
    <row r="323" spans="1:2">
      <c r="A323" s="29" t="s">
        <v>168</v>
      </c>
      <c r="B323" s="7">
        <v>500.96000000000004</v>
      </c>
    </row>
    <row r="324" spans="1:2">
      <c r="A324" s="29" t="s">
        <v>167</v>
      </c>
      <c r="B324" s="7">
        <v>15063.109999999999</v>
      </c>
    </row>
    <row r="325" spans="1:2">
      <c r="A325" s="41" t="s">
        <v>220</v>
      </c>
      <c r="B325" s="42">
        <v>33825.359999999993</v>
      </c>
    </row>
    <row r="326" spans="1:2">
      <c r="A326" s="38" t="s">
        <v>221</v>
      </c>
      <c r="B326" s="43"/>
    </row>
    <row r="327" spans="1:2" ht="45">
      <c r="A327" s="40" t="s">
        <v>182</v>
      </c>
      <c r="B327" s="7">
        <v>23100</v>
      </c>
    </row>
    <row r="328" spans="1:2">
      <c r="A328" s="29" t="s">
        <v>165</v>
      </c>
      <c r="B328" s="7">
        <v>7050</v>
      </c>
    </row>
    <row r="329" spans="1:2">
      <c r="A329" s="29" t="s">
        <v>170</v>
      </c>
      <c r="B329" s="7">
        <v>169.4</v>
      </c>
    </row>
    <row r="330" spans="1:2">
      <c r="A330" s="29" t="s">
        <v>168</v>
      </c>
      <c r="B330" s="7">
        <v>587.41000000000008</v>
      </c>
    </row>
    <row r="331" spans="1:2">
      <c r="A331" s="29" t="s">
        <v>167</v>
      </c>
      <c r="B331" s="7">
        <v>2069.0299999999997</v>
      </c>
    </row>
    <row r="332" spans="1:2">
      <c r="A332" s="41" t="s">
        <v>222</v>
      </c>
      <c r="B332" s="42">
        <v>32975.840000000004</v>
      </c>
    </row>
    <row r="333" spans="1:2">
      <c r="A333" s="38" t="s">
        <v>223</v>
      </c>
      <c r="B333" s="43"/>
    </row>
    <row r="334" spans="1:2">
      <c r="A334" s="29" t="s">
        <v>165</v>
      </c>
      <c r="B334" s="7">
        <v>32199.9</v>
      </c>
    </row>
    <row r="335" spans="1:2">
      <c r="A335" s="41" t="s">
        <v>224</v>
      </c>
      <c r="B335" s="42">
        <v>32199.9</v>
      </c>
    </row>
    <row r="336" spans="1:2">
      <c r="A336" s="38" t="s">
        <v>225</v>
      </c>
      <c r="B336" s="43"/>
    </row>
    <row r="337" spans="1:2">
      <c r="A337" s="29" t="s">
        <v>169</v>
      </c>
      <c r="B337" s="7">
        <v>30280</v>
      </c>
    </row>
    <row r="338" spans="1:2">
      <c r="A338" s="41" t="s">
        <v>226</v>
      </c>
      <c r="B338" s="42">
        <v>30280</v>
      </c>
    </row>
    <row r="339" spans="1:2">
      <c r="A339" s="38" t="s">
        <v>227</v>
      </c>
      <c r="B339" s="43"/>
    </row>
    <row r="340" spans="1:2">
      <c r="A340" s="29" t="s">
        <v>165</v>
      </c>
      <c r="B340" s="7">
        <v>18317.71</v>
      </c>
    </row>
    <row r="341" spans="1:2">
      <c r="A341" s="29" t="s">
        <v>168</v>
      </c>
      <c r="B341" s="7">
        <v>1364.0500000000002</v>
      </c>
    </row>
    <row r="342" spans="1:2">
      <c r="A342" s="29" t="s">
        <v>173</v>
      </c>
      <c r="B342" s="7">
        <v>1800</v>
      </c>
    </row>
    <row r="343" spans="1:2">
      <c r="A343" s="29" t="s">
        <v>167</v>
      </c>
      <c r="B343" s="7">
        <v>8262.5499999999993</v>
      </c>
    </row>
    <row r="344" spans="1:2">
      <c r="A344" s="41" t="s">
        <v>228</v>
      </c>
      <c r="B344" s="42">
        <v>29744.309999999998</v>
      </c>
    </row>
    <row r="345" spans="1:2">
      <c r="A345" s="38" t="s">
        <v>229</v>
      </c>
      <c r="B345" s="43"/>
    </row>
    <row r="346" spans="1:2" ht="45">
      <c r="A346" s="40" t="s">
        <v>182</v>
      </c>
      <c r="B346" s="7">
        <v>15425</v>
      </c>
    </row>
    <row r="347" spans="1:2">
      <c r="A347" s="29" t="s">
        <v>165</v>
      </c>
      <c r="B347" s="7">
        <v>8177.5</v>
      </c>
    </row>
    <row r="348" spans="1:2">
      <c r="A348" s="29" t="s">
        <v>170</v>
      </c>
      <c r="B348" s="7">
        <v>69</v>
      </c>
    </row>
    <row r="349" spans="1:2">
      <c r="A349" s="29" t="s">
        <v>168</v>
      </c>
      <c r="B349" s="7">
        <v>1299.6399999999999</v>
      </c>
    </row>
    <row r="350" spans="1:2">
      <c r="A350" s="29" t="s">
        <v>167</v>
      </c>
      <c r="B350" s="7">
        <v>4287.9800000000005</v>
      </c>
    </row>
    <row r="351" spans="1:2">
      <c r="A351" s="41" t="s">
        <v>230</v>
      </c>
      <c r="B351" s="42">
        <v>29259.119999999999</v>
      </c>
    </row>
    <row r="352" spans="1:2">
      <c r="A352" s="38" t="s">
        <v>231</v>
      </c>
      <c r="B352" s="43"/>
    </row>
    <row r="353" spans="1:2" ht="45">
      <c r="A353" s="40" t="s">
        <v>182</v>
      </c>
      <c r="B353" s="7">
        <v>25850</v>
      </c>
    </row>
    <row r="354" spans="1:2">
      <c r="A354" s="29" t="s">
        <v>168</v>
      </c>
      <c r="B354" s="7">
        <v>469.67</v>
      </c>
    </row>
    <row r="355" spans="1:2">
      <c r="A355" s="29" t="s">
        <v>167</v>
      </c>
      <c r="B355" s="7">
        <v>2140.5300000000002</v>
      </c>
    </row>
    <row r="356" spans="1:2">
      <c r="A356" s="41" t="s">
        <v>232</v>
      </c>
      <c r="B356" s="42">
        <v>28460.199999999997</v>
      </c>
    </row>
    <row r="357" spans="1:2">
      <c r="A357" s="38" t="s">
        <v>233</v>
      </c>
      <c r="B357" s="43"/>
    </row>
    <row r="358" spans="1:2">
      <c r="A358" s="29" t="s">
        <v>165</v>
      </c>
      <c r="B358" s="7">
        <v>25246.75</v>
      </c>
    </row>
    <row r="359" spans="1:2">
      <c r="A359" s="29" t="s">
        <v>168</v>
      </c>
      <c r="B359" s="7">
        <v>459.94</v>
      </c>
    </row>
    <row r="360" spans="1:2">
      <c r="A360" s="29" t="s">
        <v>167</v>
      </c>
      <c r="B360" s="7">
        <v>1822.1699999999998</v>
      </c>
    </row>
    <row r="361" spans="1:2">
      <c r="A361" s="41" t="s">
        <v>234</v>
      </c>
      <c r="B361" s="42">
        <v>27528.859999999997</v>
      </c>
    </row>
    <row r="362" spans="1:2">
      <c r="A362" s="38" t="s">
        <v>235</v>
      </c>
      <c r="B362" s="43"/>
    </row>
    <row r="363" spans="1:2">
      <c r="A363" s="29" t="s">
        <v>168</v>
      </c>
      <c r="B363" s="7">
        <v>269.27</v>
      </c>
    </row>
    <row r="364" spans="1:2">
      <c r="A364" s="29" t="s">
        <v>171</v>
      </c>
      <c r="B364" s="7">
        <v>24589.460000000003</v>
      </c>
    </row>
    <row r="365" spans="1:2">
      <c r="A365" s="29" t="s">
        <v>167</v>
      </c>
      <c r="B365" s="7">
        <v>2011.52</v>
      </c>
    </row>
    <row r="366" spans="1:2">
      <c r="A366" s="41" t="s">
        <v>236</v>
      </c>
      <c r="B366" s="42">
        <v>26870.250000000004</v>
      </c>
    </row>
    <row r="367" spans="1:2">
      <c r="A367" s="38" t="s">
        <v>237</v>
      </c>
      <c r="B367" s="43"/>
    </row>
    <row r="368" spans="1:2" ht="45">
      <c r="A368" s="40" t="s">
        <v>182</v>
      </c>
      <c r="B368" s="7">
        <v>9095</v>
      </c>
    </row>
    <row r="369" spans="1:2">
      <c r="A369" s="29" t="s">
        <v>165</v>
      </c>
      <c r="B369" s="7">
        <v>5230</v>
      </c>
    </row>
    <row r="370" spans="1:2">
      <c r="A370" s="29" t="s">
        <v>170</v>
      </c>
      <c r="B370" s="7">
        <v>68.34</v>
      </c>
    </row>
    <row r="371" spans="1:2">
      <c r="A371" s="29" t="s">
        <v>168</v>
      </c>
      <c r="B371" s="7">
        <v>1241.6200000000001</v>
      </c>
    </row>
    <row r="372" spans="1:2">
      <c r="A372" s="29" t="s">
        <v>167</v>
      </c>
      <c r="B372" s="7">
        <v>11015.03</v>
      </c>
    </row>
    <row r="373" spans="1:2">
      <c r="A373" s="41" t="s">
        <v>238</v>
      </c>
      <c r="B373" s="42">
        <v>26649.99</v>
      </c>
    </row>
    <row r="374" spans="1:2">
      <c r="A374" s="38" t="s">
        <v>239</v>
      </c>
      <c r="B374" s="43"/>
    </row>
    <row r="375" spans="1:2">
      <c r="A375" s="29" t="s">
        <v>165</v>
      </c>
      <c r="B375" s="7">
        <v>12800</v>
      </c>
    </row>
    <row r="376" spans="1:2">
      <c r="A376" s="29" t="s">
        <v>168</v>
      </c>
      <c r="B376" s="7">
        <v>466.96999999999997</v>
      </c>
    </row>
    <row r="377" spans="1:2">
      <c r="A377" s="29" t="s">
        <v>174</v>
      </c>
      <c r="B377" s="7">
        <v>1316.95</v>
      </c>
    </row>
    <row r="378" spans="1:2">
      <c r="A378" s="29" t="s">
        <v>171</v>
      </c>
      <c r="B378" s="7">
        <v>11166.92</v>
      </c>
    </row>
    <row r="379" spans="1:2">
      <c r="A379" s="29" t="s">
        <v>167</v>
      </c>
      <c r="B379" s="7">
        <v>438.99</v>
      </c>
    </row>
    <row r="380" spans="1:2">
      <c r="A380" s="41" t="s">
        <v>240</v>
      </c>
      <c r="B380" s="42">
        <v>26189.83</v>
      </c>
    </row>
    <row r="381" spans="1:2">
      <c r="A381" s="38" t="s">
        <v>241</v>
      </c>
      <c r="B381" s="43"/>
    </row>
    <row r="382" spans="1:2" ht="45">
      <c r="A382" s="40" t="s">
        <v>182</v>
      </c>
      <c r="B382" s="7">
        <v>1212.5</v>
      </c>
    </row>
    <row r="383" spans="1:2">
      <c r="A383" s="29" t="s">
        <v>165</v>
      </c>
      <c r="B383" s="7">
        <v>17800</v>
      </c>
    </row>
    <row r="384" spans="1:2">
      <c r="A384" s="29" t="s">
        <v>168</v>
      </c>
      <c r="B384" s="7">
        <v>1474.3100000000002</v>
      </c>
    </row>
    <row r="385" spans="1:2">
      <c r="A385" s="29" t="s">
        <v>167</v>
      </c>
      <c r="B385" s="7">
        <v>5606.9199999999992</v>
      </c>
    </row>
    <row r="386" spans="1:2">
      <c r="A386" s="41" t="s">
        <v>242</v>
      </c>
      <c r="B386" s="42">
        <v>26093.73</v>
      </c>
    </row>
    <row r="387" spans="1:2">
      <c r="A387" s="27" t="s">
        <v>243</v>
      </c>
      <c r="B387" s="43"/>
    </row>
    <row r="388" spans="1:2">
      <c r="A388" s="29" t="s">
        <v>165</v>
      </c>
      <c r="B388" s="7">
        <v>24000</v>
      </c>
    </row>
    <row r="389" spans="1:2">
      <c r="A389" s="29" t="s">
        <v>168</v>
      </c>
      <c r="B389" s="7">
        <v>180.79</v>
      </c>
    </row>
    <row r="390" spans="1:2">
      <c r="A390" s="29" t="s">
        <v>167</v>
      </c>
      <c r="B390" s="7">
        <v>650.22</v>
      </c>
    </row>
    <row r="393" spans="1:2" ht="19.5" thickBot="1">
      <c r="A393" s="56" t="s">
        <v>244</v>
      </c>
      <c r="B393" s="56"/>
    </row>
    <row r="394" spans="1:2">
      <c r="A394" s="26" t="s">
        <v>245</v>
      </c>
      <c r="B394" s="44" t="s">
        <v>246</v>
      </c>
    </row>
    <row r="395" spans="1:2">
      <c r="A395" s="38" t="s">
        <v>181</v>
      </c>
      <c r="B395" s="43"/>
    </row>
    <row r="396" spans="1:2">
      <c r="A396" s="29" t="s">
        <v>247</v>
      </c>
      <c r="B396" s="45">
        <v>177999.18999999997</v>
      </c>
    </row>
    <row r="397" spans="1:2">
      <c r="A397" s="38" t="s">
        <v>184</v>
      </c>
      <c r="B397" s="43"/>
    </row>
    <row r="398" spans="1:2">
      <c r="A398" s="29" t="s">
        <v>248</v>
      </c>
      <c r="B398" s="45">
        <v>125454.73999999999</v>
      </c>
    </row>
    <row r="399" spans="1:2">
      <c r="A399" s="38" t="s">
        <v>186</v>
      </c>
      <c r="B399" s="43"/>
    </row>
    <row r="400" spans="1:2">
      <c r="A400" s="29" t="s">
        <v>247</v>
      </c>
      <c r="B400" s="45">
        <v>122247.99999999999</v>
      </c>
    </row>
    <row r="401" spans="1:2">
      <c r="A401" s="38" t="s">
        <v>188</v>
      </c>
      <c r="B401" s="43"/>
    </row>
    <row r="402" spans="1:2">
      <c r="A402" s="29" t="s">
        <v>248</v>
      </c>
      <c r="B402" s="45">
        <v>91967.31</v>
      </c>
    </row>
    <row r="403" spans="1:2">
      <c r="A403" s="38" t="s">
        <v>190</v>
      </c>
      <c r="B403" s="43"/>
    </row>
    <row r="404" spans="1:2">
      <c r="A404" s="29" t="s">
        <v>247</v>
      </c>
      <c r="B404" s="45">
        <v>91506.49</v>
      </c>
    </row>
    <row r="405" spans="1:2">
      <c r="A405" s="38" t="s">
        <v>192</v>
      </c>
      <c r="B405" s="43"/>
    </row>
    <row r="406" spans="1:2">
      <c r="A406" s="29" t="s">
        <v>248</v>
      </c>
      <c r="B406" s="45">
        <v>85966.330000000016</v>
      </c>
    </row>
    <row r="407" spans="1:2">
      <c r="A407" s="38" t="s">
        <v>194</v>
      </c>
      <c r="B407" s="43"/>
    </row>
    <row r="408" spans="1:2">
      <c r="A408" s="29" t="s">
        <v>249</v>
      </c>
      <c r="B408" s="45">
        <v>69895.299999999988</v>
      </c>
    </row>
    <row r="409" spans="1:2">
      <c r="A409" s="38" t="s">
        <v>196</v>
      </c>
      <c r="B409" s="43"/>
    </row>
    <row r="410" spans="1:2">
      <c r="A410" s="29" t="s">
        <v>248</v>
      </c>
      <c r="B410" s="45">
        <v>64116.23000000001</v>
      </c>
    </row>
    <row r="411" spans="1:2">
      <c r="A411" s="38" t="s">
        <v>199</v>
      </c>
      <c r="B411" s="43"/>
    </row>
    <row r="412" spans="1:2">
      <c r="A412" s="29" t="s">
        <v>248</v>
      </c>
      <c r="B412" s="45">
        <v>61225.539999999994</v>
      </c>
    </row>
    <row r="413" spans="1:2">
      <c r="A413" s="38" t="s">
        <v>201</v>
      </c>
      <c r="B413" s="43"/>
    </row>
    <row r="414" spans="1:2">
      <c r="A414" s="29" t="s">
        <v>250</v>
      </c>
      <c r="B414" s="45">
        <v>58466.130000000005</v>
      </c>
    </row>
    <row r="415" spans="1:2">
      <c r="A415" s="38" t="s">
        <v>203</v>
      </c>
      <c r="B415" s="43"/>
    </row>
    <row r="416" spans="1:2">
      <c r="A416" s="29" t="s">
        <v>251</v>
      </c>
      <c r="B416" s="45">
        <v>52149.090000000011</v>
      </c>
    </row>
    <row r="417" spans="1:2">
      <c r="A417" s="38" t="s">
        <v>205</v>
      </c>
      <c r="B417" s="43"/>
    </row>
    <row r="418" spans="1:2">
      <c r="A418" s="29" t="s">
        <v>247</v>
      </c>
      <c r="B418" s="45">
        <v>41967.4</v>
      </c>
    </row>
    <row r="419" spans="1:2">
      <c r="A419" s="38" t="s">
        <v>207</v>
      </c>
      <c r="B419" s="43"/>
    </row>
    <row r="420" spans="1:2">
      <c r="A420" s="29" t="s">
        <v>252</v>
      </c>
      <c r="B420" s="45">
        <v>40230.699999999997</v>
      </c>
    </row>
    <row r="421" spans="1:2">
      <c r="A421" s="38" t="s">
        <v>209</v>
      </c>
      <c r="B421" s="43"/>
    </row>
    <row r="422" spans="1:2">
      <c r="A422" s="29" t="s">
        <v>247</v>
      </c>
      <c r="B422" s="45">
        <v>39324.820000000007</v>
      </c>
    </row>
    <row r="423" spans="1:2">
      <c r="A423" s="38" t="s">
        <v>211</v>
      </c>
      <c r="B423" s="43"/>
    </row>
    <row r="424" spans="1:2">
      <c r="A424" s="29" t="s">
        <v>248</v>
      </c>
      <c r="B424" s="45">
        <v>36441.230000000003</v>
      </c>
    </row>
    <row r="425" spans="1:2">
      <c r="A425" s="38" t="s">
        <v>213</v>
      </c>
      <c r="B425" s="43"/>
    </row>
    <row r="426" spans="1:2">
      <c r="A426" s="29" t="s">
        <v>248</v>
      </c>
      <c r="B426" s="45">
        <v>36131.94000000001</v>
      </c>
    </row>
    <row r="427" spans="1:2">
      <c r="A427" s="38" t="s">
        <v>215</v>
      </c>
      <c r="B427" s="43"/>
    </row>
    <row r="428" spans="1:2">
      <c r="A428" s="29" t="s">
        <v>248</v>
      </c>
      <c r="B428" s="45">
        <v>35268.070000000007</v>
      </c>
    </row>
    <row r="429" spans="1:2">
      <c r="A429" s="38" t="s">
        <v>217</v>
      </c>
      <c r="B429" s="43"/>
    </row>
    <row r="430" spans="1:2">
      <c r="A430" s="29" t="s">
        <v>253</v>
      </c>
      <c r="B430" s="45">
        <v>34309.120000000003</v>
      </c>
    </row>
    <row r="431" spans="1:2">
      <c r="A431" s="38" t="s">
        <v>219</v>
      </c>
      <c r="B431" s="43"/>
    </row>
    <row r="432" spans="1:2">
      <c r="A432" s="29" t="s">
        <v>248</v>
      </c>
      <c r="B432" s="45">
        <v>33825.360000000015</v>
      </c>
    </row>
    <row r="433" spans="1:2">
      <c r="A433" s="38" t="s">
        <v>221</v>
      </c>
      <c r="B433" s="43"/>
    </row>
    <row r="434" spans="1:2">
      <c r="A434" s="29" t="s">
        <v>248</v>
      </c>
      <c r="B434" s="45">
        <v>32975.840000000004</v>
      </c>
    </row>
    <row r="435" spans="1:2">
      <c r="A435" s="38" t="s">
        <v>223</v>
      </c>
      <c r="B435" s="43"/>
    </row>
    <row r="436" spans="1:2">
      <c r="A436" s="29" t="s">
        <v>248</v>
      </c>
      <c r="B436" s="45">
        <v>32199.9</v>
      </c>
    </row>
    <row r="437" spans="1:2">
      <c r="A437" s="38" t="s">
        <v>225</v>
      </c>
      <c r="B437" s="43"/>
    </row>
    <row r="438" spans="1:2">
      <c r="A438" s="29" t="s">
        <v>248</v>
      </c>
      <c r="B438" s="45">
        <v>30280</v>
      </c>
    </row>
    <row r="439" spans="1:2">
      <c r="A439" s="38" t="s">
        <v>227</v>
      </c>
      <c r="B439" s="43"/>
    </row>
    <row r="440" spans="1:2">
      <c r="A440" s="29" t="s">
        <v>254</v>
      </c>
      <c r="B440" s="45">
        <v>18372.190000000002</v>
      </c>
    </row>
    <row r="441" spans="1:2">
      <c r="A441" s="29" t="s">
        <v>255</v>
      </c>
      <c r="B441" s="45">
        <v>11372.12</v>
      </c>
    </row>
    <row r="442" spans="1:2">
      <c r="A442" s="38" t="s">
        <v>229</v>
      </c>
      <c r="B442" s="43"/>
    </row>
    <row r="443" spans="1:2">
      <c r="A443" s="29" t="s">
        <v>256</v>
      </c>
      <c r="B443" s="45">
        <v>29240.960000000003</v>
      </c>
    </row>
    <row r="444" spans="1:2">
      <c r="A444" s="29" t="s">
        <v>248</v>
      </c>
      <c r="B444" s="45">
        <v>18.16</v>
      </c>
    </row>
    <row r="445" spans="1:2">
      <c r="A445" s="38" t="s">
        <v>231</v>
      </c>
      <c r="B445" s="43"/>
    </row>
    <row r="446" spans="1:2">
      <c r="A446" s="29" t="s">
        <v>257</v>
      </c>
      <c r="B446" s="45">
        <v>28460.199999999997</v>
      </c>
    </row>
    <row r="447" spans="1:2">
      <c r="A447" s="38" t="s">
        <v>233</v>
      </c>
      <c r="B447" s="43"/>
    </row>
    <row r="448" spans="1:2">
      <c r="A448" s="29" t="s">
        <v>248</v>
      </c>
      <c r="B448" s="45">
        <v>27528.859999999997</v>
      </c>
    </row>
    <row r="449" spans="1:2">
      <c r="A449" s="38" t="s">
        <v>235</v>
      </c>
      <c r="B449" s="43"/>
    </row>
    <row r="450" spans="1:2">
      <c r="A450" s="29" t="s">
        <v>248</v>
      </c>
      <c r="B450" s="45">
        <v>26870.25</v>
      </c>
    </row>
    <row r="451" spans="1:2">
      <c r="A451" s="38" t="s">
        <v>237</v>
      </c>
      <c r="B451" s="43"/>
    </row>
    <row r="452" spans="1:2">
      <c r="A452" s="29" t="s">
        <v>248</v>
      </c>
      <c r="B452" s="45">
        <v>26649.989999999998</v>
      </c>
    </row>
    <row r="453" spans="1:2">
      <c r="A453" s="38" t="s">
        <v>239</v>
      </c>
      <c r="B453" s="43"/>
    </row>
    <row r="454" spans="1:2">
      <c r="A454" s="29" t="s">
        <v>258</v>
      </c>
      <c r="B454" s="45">
        <v>26131.879999999994</v>
      </c>
    </row>
    <row r="455" spans="1:2">
      <c r="A455" s="29" t="s">
        <v>259</v>
      </c>
      <c r="B455" s="45">
        <v>57.95</v>
      </c>
    </row>
    <row r="456" spans="1:2">
      <c r="A456" s="38" t="s">
        <v>241</v>
      </c>
      <c r="B456" s="43"/>
    </row>
    <row r="457" spans="1:2">
      <c r="A457" s="29" t="s">
        <v>248</v>
      </c>
      <c r="B457" s="45">
        <v>26093.729999999996</v>
      </c>
    </row>
    <row r="459" spans="1:2" ht="19.5" thickBot="1">
      <c r="A459" s="33" t="s">
        <v>682</v>
      </c>
    </row>
    <row r="460" spans="1:2">
      <c r="A460" s="26" t="s">
        <v>260</v>
      </c>
      <c r="B460" s="26" t="s">
        <v>261</v>
      </c>
    </row>
    <row r="461" spans="1:2">
      <c r="A461" s="38" t="s">
        <v>181</v>
      </c>
      <c r="B461" s="28">
        <v>177999.18999999997</v>
      </c>
    </row>
    <row r="462" spans="1:2">
      <c r="A462" s="46" t="s">
        <v>51</v>
      </c>
      <c r="B462" s="30">
        <v>177900.18999999997</v>
      </c>
    </row>
    <row r="463" spans="1:2">
      <c r="A463" s="46" t="s">
        <v>62</v>
      </c>
      <c r="B463" s="30">
        <v>99</v>
      </c>
    </row>
    <row r="464" spans="1:2">
      <c r="A464" s="38" t="s">
        <v>184</v>
      </c>
      <c r="B464" s="28">
        <v>125454.74</v>
      </c>
    </row>
    <row r="465" spans="1:2">
      <c r="A465" s="46" t="s">
        <v>262</v>
      </c>
      <c r="B465" s="30">
        <v>51873.2</v>
      </c>
    </row>
    <row r="466" spans="1:2">
      <c r="A466" s="46" t="s">
        <v>263</v>
      </c>
      <c r="B466" s="30">
        <v>25.99</v>
      </c>
    </row>
    <row r="467" spans="1:2">
      <c r="A467" s="46" t="s">
        <v>264</v>
      </c>
      <c r="B467" s="30">
        <v>73543.94</v>
      </c>
    </row>
    <row r="468" spans="1:2">
      <c r="A468" s="46" t="s">
        <v>36</v>
      </c>
      <c r="B468" s="30">
        <v>11.61</v>
      </c>
    </row>
    <row r="469" spans="1:2">
      <c r="A469" s="38" t="s">
        <v>186</v>
      </c>
      <c r="B469" s="28">
        <v>122247.99999999999</v>
      </c>
    </row>
    <row r="470" spans="1:2">
      <c r="A470" s="46" t="s">
        <v>265</v>
      </c>
      <c r="B470" s="30">
        <v>19.5</v>
      </c>
    </row>
    <row r="471" spans="1:2">
      <c r="A471" s="46" t="s">
        <v>266</v>
      </c>
      <c r="B471" s="30">
        <v>121667.99999999999</v>
      </c>
    </row>
    <row r="472" spans="1:2">
      <c r="A472" s="46" t="s">
        <v>267</v>
      </c>
      <c r="B472" s="30">
        <v>500</v>
      </c>
    </row>
    <row r="473" spans="1:2">
      <c r="A473" s="46" t="s">
        <v>268</v>
      </c>
      <c r="B473" s="30">
        <v>60.5</v>
      </c>
    </row>
    <row r="474" spans="1:2">
      <c r="A474" s="38" t="s">
        <v>188</v>
      </c>
      <c r="B474" s="28">
        <v>91967.310000000012</v>
      </c>
    </row>
    <row r="475" spans="1:2">
      <c r="A475" s="46" t="s">
        <v>269</v>
      </c>
      <c r="B475" s="30">
        <v>170.14</v>
      </c>
    </row>
    <row r="476" spans="1:2">
      <c r="A476" s="46" t="s">
        <v>25</v>
      </c>
      <c r="B476" s="30">
        <v>66.210000000000008</v>
      </c>
    </row>
    <row r="477" spans="1:2">
      <c r="A477" s="46" t="s">
        <v>270</v>
      </c>
      <c r="B477" s="30">
        <v>86264.780000000013</v>
      </c>
    </row>
    <row r="478" spans="1:2">
      <c r="A478" s="46" t="s">
        <v>271</v>
      </c>
      <c r="B478" s="30">
        <v>5466.1799999999994</v>
      </c>
    </row>
    <row r="479" spans="1:2">
      <c r="A479" s="38" t="s">
        <v>190</v>
      </c>
      <c r="B479" s="28">
        <v>91506.49</v>
      </c>
    </row>
    <row r="480" spans="1:2">
      <c r="A480" s="46" t="s">
        <v>272</v>
      </c>
      <c r="B480" s="30">
        <v>3200</v>
      </c>
    </row>
    <row r="481" spans="1:2">
      <c r="A481" s="46" t="s">
        <v>273</v>
      </c>
      <c r="B481" s="30">
        <v>75.599999999999994</v>
      </c>
    </row>
    <row r="482" spans="1:2">
      <c r="A482" s="46" t="s">
        <v>274</v>
      </c>
      <c r="B482" s="30">
        <v>11092.98</v>
      </c>
    </row>
    <row r="483" spans="1:2">
      <c r="A483" s="46" t="s">
        <v>268</v>
      </c>
      <c r="B483" s="30">
        <v>76813.540000000008</v>
      </c>
    </row>
    <row r="484" spans="1:2">
      <c r="A484" s="46" t="s">
        <v>275</v>
      </c>
      <c r="B484" s="30">
        <v>301.27999999999997</v>
      </c>
    </row>
    <row r="485" spans="1:2">
      <c r="A485" s="46" t="s">
        <v>276</v>
      </c>
      <c r="B485" s="30">
        <v>23.09</v>
      </c>
    </row>
    <row r="486" spans="1:2">
      <c r="A486" s="38" t="s">
        <v>192</v>
      </c>
      <c r="B486" s="28">
        <v>85966.33</v>
      </c>
    </row>
    <row r="487" spans="1:2">
      <c r="A487" s="46" t="s">
        <v>277</v>
      </c>
      <c r="B487" s="30">
        <v>69.44</v>
      </c>
    </row>
    <row r="488" spans="1:2">
      <c r="A488" s="46" t="s">
        <v>26</v>
      </c>
      <c r="B488" s="30">
        <v>79041.36</v>
      </c>
    </row>
    <row r="489" spans="1:2">
      <c r="A489" s="46" t="s">
        <v>278</v>
      </c>
      <c r="B489" s="30">
        <v>6855.53</v>
      </c>
    </row>
    <row r="490" spans="1:2">
      <c r="A490" s="38" t="s">
        <v>194</v>
      </c>
      <c r="B490" s="28">
        <v>69895.299999999988</v>
      </c>
    </row>
    <row r="491" spans="1:2">
      <c r="A491" s="46" t="s">
        <v>279</v>
      </c>
      <c r="B491" s="30">
        <v>101.26</v>
      </c>
    </row>
    <row r="492" spans="1:2">
      <c r="A492" s="46" t="s">
        <v>31</v>
      </c>
      <c r="B492" s="30">
        <v>846.33999999999992</v>
      </c>
    </row>
    <row r="493" spans="1:2">
      <c r="A493" s="46" t="s">
        <v>280</v>
      </c>
      <c r="B493" s="30">
        <v>14611.54</v>
      </c>
    </row>
    <row r="494" spans="1:2">
      <c r="A494" s="46" t="s">
        <v>281</v>
      </c>
      <c r="B494" s="30">
        <v>16209.58</v>
      </c>
    </row>
    <row r="495" spans="1:2">
      <c r="A495" s="46" t="s">
        <v>282</v>
      </c>
      <c r="B495" s="30">
        <v>14.13</v>
      </c>
    </row>
    <row r="496" spans="1:2">
      <c r="A496" s="46" t="s">
        <v>35</v>
      </c>
      <c r="B496" s="30">
        <v>9476.98</v>
      </c>
    </row>
    <row r="497" spans="1:2">
      <c r="A497" s="46" t="s">
        <v>283</v>
      </c>
      <c r="B497" s="30">
        <v>27314.679999999993</v>
      </c>
    </row>
    <row r="498" spans="1:2">
      <c r="A498" s="46" t="s">
        <v>284</v>
      </c>
      <c r="B498" s="30">
        <v>1320.79</v>
      </c>
    </row>
    <row r="499" spans="1:2">
      <c r="A499" s="38" t="s">
        <v>196</v>
      </c>
      <c r="B499" s="28">
        <v>64116.229999999996</v>
      </c>
    </row>
    <row r="500" spans="1:2">
      <c r="A500" s="46" t="s">
        <v>31</v>
      </c>
      <c r="B500" s="30">
        <v>17532.269999999997</v>
      </c>
    </row>
    <row r="501" spans="1:2">
      <c r="A501" s="46" t="s">
        <v>21</v>
      </c>
      <c r="B501" s="30">
        <v>2733.4900000000002</v>
      </c>
    </row>
    <row r="502" spans="1:2">
      <c r="A502" s="46" t="s">
        <v>50</v>
      </c>
      <c r="B502" s="30">
        <v>12308.09</v>
      </c>
    </row>
    <row r="503" spans="1:2">
      <c r="A503" s="46" t="s">
        <v>52</v>
      </c>
      <c r="B503" s="30">
        <v>31542.38</v>
      </c>
    </row>
    <row r="504" spans="1:2">
      <c r="A504" s="38" t="s">
        <v>199</v>
      </c>
      <c r="B504" s="28">
        <v>61225.540000000008</v>
      </c>
    </row>
    <row r="505" spans="1:2">
      <c r="A505" s="46" t="s">
        <v>25</v>
      </c>
      <c r="B505" s="30">
        <v>3265.17</v>
      </c>
    </row>
    <row r="506" spans="1:2">
      <c r="A506" s="46" t="s">
        <v>285</v>
      </c>
      <c r="B506" s="30">
        <v>11214.42</v>
      </c>
    </row>
    <row r="507" spans="1:2">
      <c r="A507" s="46" t="s">
        <v>286</v>
      </c>
      <c r="B507" s="30">
        <v>46745.950000000004</v>
      </c>
    </row>
    <row r="508" spans="1:2">
      <c r="A508" s="38" t="s">
        <v>201</v>
      </c>
      <c r="B508" s="28">
        <v>58466.130000000005</v>
      </c>
    </row>
    <row r="509" spans="1:2">
      <c r="A509" s="46" t="s">
        <v>31</v>
      </c>
      <c r="B509" s="30">
        <v>11.18</v>
      </c>
    </row>
    <row r="510" spans="1:2">
      <c r="A510" s="46" t="s">
        <v>38</v>
      </c>
      <c r="B510" s="30">
        <v>8264.3799999999992</v>
      </c>
    </row>
    <row r="511" spans="1:2">
      <c r="A511" s="46" t="s">
        <v>15</v>
      </c>
      <c r="B511" s="30">
        <v>2461.1099999999997</v>
      </c>
    </row>
    <row r="512" spans="1:2">
      <c r="A512" s="46" t="s">
        <v>270</v>
      </c>
      <c r="B512" s="30">
        <v>16.13</v>
      </c>
    </row>
    <row r="513" spans="1:2">
      <c r="A513" s="46" t="s">
        <v>21</v>
      </c>
      <c r="B513" s="30">
        <v>5814.58</v>
      </c>
    </row>
    <row r="514" spans="1:2">
      <c r="A514" s="46" t="s">
        <v>70</v>
      </c>
      <c r="B514" s="30">
        <v>14.1</v>
      </c>
    </row>
    <row r="515" spans="1:2">
      <c r="A515" s="46" t="s">
        <v>283</v>
      </c>
      <c r="B515" s="30">
        <v>6978.6699999999992</v>
      </c>
    </row>
    <row r="516" spans="1:2">
      <c r="A516" s="46" t="s">
        <v>18</v>
      </c>
      <c r="B516" s="30">
        <v>24.4</v>
      </c>
    </row>
    <row r="517" spans="1:2">
      <c r="A517" s="46" t="s">
        <v>53</v>
      </c>
      <c r="B517" s="30">
        <v>34823.910000000011</v>
      </c>
    </row>
    <row r="518" spans="1:2">
      <c r="A518" s="46" t="s">
        <v>278</v>
      </c>
      <c r="B518" s="30">
        <v>57.67</v>
      </c>
    </row>
    <row r="519" spans="1:2">
      <c r="A519" s="38" t="s">
        <v>203</v>
      </c>
      <c r="B519" s="28">
        <v>52149.090000000004</v>
      </c>
    </row>
    <row r="520" spans="1:2">
      <c r="A520" s="46" t="s">
        <v>38</v>
      </c>
      <c r="B520" s="30">
        <v>51960.770000000004</v>
      </c>
    </row>
    <row r="521" spans="1:2">
      <c r="A521" s="46" t="s">
        <v>25</v>
      </c>
      <c r="B521" s="30">
        <v>77</v>
      </c>
    </row>
    <row r="522" spans="1:2">
      <c r="A522" s="46" t="s">
        <v>287</v>
      </c>
      <c r="B522" s="30">
        <v>111.32000000000001</v>
      </c>
    </row>
    <row r="523" spans="1:2">
      <c r="A523" s="38" t="s">
        <v>205</v>
      </c>
      <c r="B523" s="28">
        <v>41967.4</v>
      </c>
    </row>
    <row r="524" spans="1:2">
      <c r="A524" s="46" t="s">
        <v>288</v>
      </c>
      <c r="B524" s="30">
        <v>39567.4</v>
      </c>
    </row>
    <row r="525" spans="1:2">
      <c r="A525" s="46" t="s">
        <v>289</v>
      </c>
      <c r="B525" s="30">
        <v>2400</v>
      </c>
    </row>
    <row r="526" spans="1:2">
      <c r="A526" s="38" t="s">
        <v>207</v>
      </c>
      <c r="B526" s="28">
        <v>40230.699999999997</v>
      </c>
    </row>
    <row r="527" spans="1:2">
      <c r="A527" s="46" t="s">
        <v>290</v>
      </c>
      <c r="B527" s="30">
        <v>40230.699999999997</v>
      </c>
    </row>
    <row r="528" spans="1:2">
      <c r="A528" s="38" t="s">
        <v>209</v>
      </c>
      <c r="B528" s="28">
        <v>39324.820000000007</v>
      </c>
    </row>
    <row r="529" spans="1:2">
      <c r="A529" s="46" t="s">
        <v>271</v>
      </c>
      <c r="B529" s="30">
        <v>52.36</v>
      </c>
    </row>
    <row r="530" spans="1:2">
      <c r="A530" s="46" t="s">
        <v>36</v>
      </c>
      <c r="B530" s="30">
        <v>39272.460000000006</v>
      </c>
    </row>
    <row r="531" spans="1:2">
      <c r="A531" s="38" t="s">
        <v>211</v>
      </c>
      <c r="B531" s="28">
        <v>36441.230000000003</v>
      </c>
    </row>
    <row r="532" spans="1:2">
      <c r="A532" s="46" t="s">
        <v>49</v>
      </c>
      <c r="B532" s="30">
        <v>11.18</v>
      </c>
    </row>
    <row r="533" spans="1:2">
      <c r="A533" s="46" t="s">
        <v>61</v>
      </c>
      <c r="B533" s="30">
        <v>20969.760000000002</v>
      </c>
    </row>
    <row r="534" spans="1:2">
      <c r="A534" s="46" t="s">
        <v>291</v>
      </c>
      <c r="B534" s="30">
        <v>10.26</v>
      </c>
    </row>
    <row r="535" spans="1:2">
      <c r="A535" s="46" t="s">
        <v>26</v>
      </c>
      <c r="B535" s="30">
        <v>7876.9500000000007</v>
      </c>
    </row>
    <row r="536" spans="1:2">
      <c r="A536" s="46" t="s">
        <v>63</v>
      </c>
      <c r="B536" s="30">
        <v>7573.08</v>
      </c>
    </row>
    <row r="537" spans="1:2">
      <c r="A537" s="38" t="s">
        <v>213</v>
      </c>
      <c r="B537" s="28">
        <v>36131.94</v>
      </c>
    </row>
    <row r="538" spans="1:2">
      <c r="A538" s="46" t="s">
        <v>40</v>
      </c>
      <c r="B538" s="30">
        <v>6872.8</v>
      </c>
    </row>
    <row r="539" spans="1:2">
      <c r="A539" s="46" t="s">
        <v>21</v>
      </c>
      <c r="B539" s="30">
        <v>17169.650000000001</v>
      </c>
    </row>
    <row r="540" spans="1:2">
      <c r="A540" s="46" t="s">
        <v>283</v>
      </c>
      <c r="B540" s="30">
        <v>102.49</v>
      </c>
    </row>
    <row r="541" spans="1:2">
      <c r="A541" s="46" t="s">
        <v>52</v>
      </c>
      <c r="B541" s="30">
        <v>850</v>
      </c>
    </row>
    <row r="542" spans="1:2">
      <c r="A542" s="46" t="s">
        <v>292</v>
      </c>
      <c r="B542" s="30">
        <v>13.72</v>
      </c>
    </row>
    <row r="543" spans="1:2">
      <c r="A543" s="46" t="s">
        <v>16</v>
      </c>
      <c r="B543" s="30">
        <v>11123.279999999999</v>
      </c>
    </row>
    <row r="544" spans="1:2">
      <c r="A544" s="38" t="s">
        <v>215</v>
      </c>
      <c r="B544" s="28">
        <v>35268.070000000014</v>
      </c>
    </row>
    <row r="545" spans="1:2">
      <c r="A545" s="46" t="s">
        <v>38</v>
      </c>
      <c r="B545" s="30">
        <v>35255.640000000014</v>
      </c>
    </row>
    <row r="546" spans="1:2">
      <c r="A546" s="46" t="s">
        <v>60</v>
      </c>
      <c r="B546" s="30">
        <v>12.43</v>
      </c>
    </row>
    <row r="547" spans="1:2">
      <c r="A547" s="38" t="s">
        <v>217</v>
      </c>
      <c r="B547" s="28">
        <v>34309.119999999995</v>
      </c>
    </row>
    <row r="548" spans="1:2">
      <c r="A548" s="46" t="s">
        <v>293</v>
      </c>
      <c r="B548" s="30">
        <v>13</v>
      </c>
    </row>
    <row r="549" spans="1:2">
      <c r="A549" s="46" t="s">
        <v>294</v>
      </c>
      <c r="B549" s="30">
        <v>306</v>
      </c>
    </row>
    <row r="550" spans="1:2">
      <c r="A550" s="46" t="s">
        <v>38</v>
      </c>
      <c r="B550" s="30">
        <v>3542.3300000000004</v>
      </c>
    </row>
    <row r="551" spans="1:2">
      <c r="A551" s="46" t="s">
        <v>295</v>
      </c>
      <c r="B551" s="30">
        <v>2766.92</v>
      </c>
    </row>
    <row r="552" spans="1:2">
      <c r="A552" s="46" t="s">
        <v>15</v>
      </c>
      <c r="B552" s="30">
        <v>5121.3499999999995</v>
      </c>
    </row>
    <row r="553" spans="1:2">
      <c r="A553" s="46" t="s">
        <v>283</v>
      </c>
      <c r="B553" s="30">
        <v>14950.39</v>
      </c>
    </row>
    <row r="554" spans="1:2">
      <c r="A554" s="46" t="s">
        <v>52</v>
      </c>
      <c r="B554" s="30">
        <v>27.39</v>
      </c>
    </row>
    <row r="555" spans="1:2">
      <c r="A555" s="46" t="s">
        <v>277</v>
      </c>
      <c r="B555" s="30">
        <v>7545.29</v>
      </c>
    </row>
    <row r="556" spans="1:2">
      <c r="A556" s="46" t="s">
        <v>26</v>
      </c>
      <c r="B556" s="30">
        <v>11.5</v>
      </c>
    </row>
    <row r="557" spans="1:2">
      <c r="A557" s="46" t="s">
        <v>53</v>
      </c>
      <c r="B557" s="30">
        <v>24.95</v>
      </c>
    </row>
    <row r="558" spans="1:2">
      <c r="A558" s="38" t="s">
        <v>219</v>
      </c>
      <c r="B558" s="28">
        <v>33825.360000000001</v>
      </c>
    </row>
    <row r="559" spans="1:2">
      <c r="A559" s="46" t="s">
        <v>30</v>
      </c>
      <c r="B559" s="30">
        <v>16673.78</v>
      </c>
    </row>
    <row r="560" spans="1:2">
      <c r="A560" s="46" t="s">
        <v>31</v>
      </c>
      <c r="B560" s="30">
        <v>212.67000000000002</v>
      </c>
    </row>
    <row r="561" spans="1:2">
      <c r="A561" s="46" t="s">
        <v>21</v>
      </c>
      <c r="B561" s="30">
        <v>2179.34</v>
      </c>
    </row>
    <row r="562" spans="1:2">
      <c r="A562" s="46" t="s">
        <v>19</v>
      </c>
      <c r="B562" s="30">
        <v>600</v>
      </c>
    </row>
    <row r="563" spans="1:2">
      <c r="A563" s="46" t="s">
        <v>18</v>
      </c>
      <c r="B563" s="30">
        <v>7219.25</v>
      </c>
    </row>
    <row r="564" spans="1:2">
      <c r="A564" s="46" t="s">
        <v>296</v>
      </c>
      <c r="B564" s="30">
        <v>767.82999999999993</v>
      </c>
    </row>
    <row r="565" spans="1:2">
      <c r="A565" s="46" t="s">
        <v>66</v>
      </c>
      <c r="B565" s="30">
        <v>6172.4900000000016</v>
      </c>
    </row>
    <row r="566" spans="1:2">
      <c r="A566" s="38" t="s">
        <v>221</v>
      </c>
      <c r="B566" s="28">
        <v>32975.840000000004</v>
      </c>
    </row>
    <row r="567" spans="1:2">
      <c r="A567" s="46" t="s">
        <v>297</v>
      </c>
      <c r="B567" s="30">
        <v>61.379999999999995</v>
      </c>
    </row>
    <row r="568" spans="1:2">
      <c r="A568" s="46" t="s">
        <v>298</v>
      </c>
      <c r="B568" s="30">
        <v>32657.65</v>
      </c>
    </row>
    <row r="569" spans="1:2">
      <c r="A569" s="46" t="s">
        <v>36</v>
      </c>
      <c r="B569" s="30">
        <v>256.81</v>
      </c>
    </row>
    <row r="570" spans="1:2">
      <c r="A570" s="38" t="s">
        <v>223</v>
      </c>
      <c r="B570" s="28">
        <v>32199.9</v>
      </c>
    </row>
    <row r="571" spans="1:2">
      <c r="A571" s="46" t="s">
        <v>299</v>
      </c>
      <c r="B571" s="30">
        <v>32199.9</v>
      </c>
    </row>
    <row r="572" spans="1:2">
      <c r="A572" s="38" t="s">
        <v>225</v>
      </c>
      <c r="B572" s="28">
        <v>30280</v>
      </c>
    </row>
    <row r="573" spans="1:2">
      <c r="A573" s="46" t="s">
        <v>271</v>
      </c>
      <c r="B573" s="30">
        <v>30280</v>
      </c>
    </row>
    <row r="574" spans="1:2">
      <c r="A574" s="38" t="s">
        <v>227</v>
      </c>
      <c r="B574" s="28">
        <v>29744.309999999998</v>
      </c>
    </row>
    <row r="575" spans="1:2">
      <c r="A575" s="46" t="s">
        <v>51</v>
      </c>
      <c r="B575" s="30">
        <v>4220.49</v>
      </c>
    </row>
    <row r="576" spans="1:2">
      <c r="A576" s="46" t="s">
        <v>38</v>
      </c>
      <c r="B576" s="30">
        <v>7475.41</v>
      </c>
    </row>
    <row r="577" spans="1:2">
      <c r="A577" s="46" t="s">
        <v>300</v>
      </c>
      <c r="B577" s="30">
        <v>2679.58</v>
      </c>
    </row>
    <row r="578" spans="1:2">
      <c r="A578" s="46" t="s">
        <v>60</v>
      </c>
      <c r="B578" s="30">
        <v>10896.779999999999</v>
      </c>
    </row>
    <row r="579" spans="1:2">
      <c r="A579" s="46" t="s">
        <v>56</v>
      </c>
      <c r="B579" s="30">
        <v>4472.05</v>
      </c>
    </row>
    <row r="580" spans="1:2">
      <c r="A580" s="38" t="s">
        <v>229</v>
      </c>
      <c r="B580" s="28">
        <v>29259.12000000001</v>
      </c>
    </row>
    <row r="581" spans="1:2">
      <c r="A581" s="46" t="s">
        <v>38</v>
      </c>
      <c r="B581" s="30">
        <v>44.76</v>
      </c>
    </row>
    <row r="582" spans="1:2">
      <c r="A582" s="46" t="s">
        <v>70</v>
      </c>
      <c r="B582" s="30">
        <v>2198.75</v>
      </c>
    </row>
    <row r="583" spans="1:2">
      <c r="A583" s="46" t="s">
        <v>283</v>
      </c>
      <c r="B583" s="30">
        <v>16.399999999999999</v>
      </c>
    </row>
    <row r="584" spans="1:2">
      <c r="A584" s="46" t="s">
        <v>301</v>
      </c>
      <c r="B584" s="30">
        <v>18.16</v>
      </c>
    </row>
    <row r="585" spans="1:2">
      <c r="A585" s="46" t="s">
        <v>60</v>
      </c>
      <c r="B585" s="30">
        <v>1719.55</v>
      </c>
    </row>
    <row r="586" spans="1:2">
      <c r="A586" s="46" t="s">
        <v>302</v>
      </c>
      <c r="B586" s="30">
        <v>19.399999999999999</v>
      </c>
    </row>
    <row r="587" spans="1:2">
      <c r="A587" s="46" t="s">
        <v>303</v>
      </c>
      <c r="B587" s="30">
        <v>19316.040000000008</v>
      </c>
    </row>
    <row r="588" spans="1:2">
      <c r="A588" s="46" t="s">
        <v>53</v>
      </c>
      <c r="B588" s="30">
        <v>5926.0600000000013</v>
      </c>
    </row>
    <row r="589" spans="1:2">
      <c r="A589" s="38" t="s">
        <v>231</v>
      </c>
      <c r="B589" s="28">
        <v>28460.199999999997</v>
      </c>
    </row>
    <row r="590" spans="1:2">
      <c r="A590" s="46" t="s">
        <v>270</v>
      </c>
      <c r="B590" s="30">
        <v>23.63</v>
      </c>
    </row>
    <row r="591" spans="1:2">
      <c r="A591" s="46" t="s">
        <v>304</v>
      </c>
      <c r="B591" s="30">
        <v>26387.46</v>
      </c>
    </row>
    <row r="592" spans="1:2">
      <c r="A592" s="46" t="s">
        <v>286</v>
      </c>
      <c r="B592" s="30">
        <v>19.690000000000001</v>
      </c>
    </row>
    <row r="593" spans="1:2">
      <c r="A593" s="46" t="s">
        <v>305</v>
      </c>
      <c r="B593" s="30">
        <v>2000</v>
      </c>
    </row>
    <row r="594" spans="1:2">
      <c r="A594" s="46" t="s">
        <v>52</v>
      </c>
      <c r="B594" s="30">
        <v>11.62</v>
      </c>
    </row>
    <row r="595" spans="1:2">
      <c r="A595" s="46" t="s">
        <v>306</v>
      </c>
      <c r="B595" s="30">
        <v>17.8</v>
      </c>
    </row>
    <row r="596" spans="1:2">
      <c r="A596" s="38" t="s">
        <v>233</v>
      </c>
      <c r="B596" s="28">
        <v>27528.859999999997</v>
      </c>
    </row>
    <row r="597" spans="1:2">
      <c r="A597" s="46" t="s">
        <v>271</v>
      </c>
      <c r="B597" s="30">
        <v>27528.859999999997</v>
      </c>
    </row>
    <row r="598" spans="1:2">
      <c r="A598" s="38" t="s">
        <v>235</v>
      </c>
      <c r="B598" s="28">
        <v>26870.25</v>
      </c>
    </row>
    <row r="599" spans="1:2">
      <c r="A599" s="46" t="s">
        <v>271</v>
      </c>
      <c r="B599" s="30">
        <v>3596.66</v>
      </c>
    </row>
    <row r="600" spans="1:2">
      <c r="A600" s="46" t="s">
        <v>307</v>
      </c>
      <c r="B600" s="30">
        <v>2039.69</v>
      </c>
    </row>
    <row r="601" spans="1:2">
      <c r="A601" s="46" t="s">
        <v>274</v>
      </c>
      <c r="B601" s="30">
        <v>29.61</v>
      </c>
    </row>
    <row r="602" spans="1:2">
      <c r="A602" s="46" t="s">
        <v>308</v>
      </c>
      <c r="B602" s="30">
        <v>21204.29</v>
      </c>
    </row>
    <row r="603" spans="1:2">
      <c r="A603" s="38" t="s">
        <v>237</v>
      </c>
      <c r="B603" s="28">
        <v>26649.989999999998</v>
      </c>
    </row>
    <row r="604" spans="1:2">
      <c r="A604" s="46" t="s">
        <v>309</v>
      </c>
      <c r="B604" s="30">
        <v>125</v>
      </c>
    </row>
    <row r="605" spans="1:2">
      <c r="A605" s="46" t="s">
        <v>310</v>
      </c>
      <c r="B605" s="30">
        <v>2876.9500000000003</v>
      </c>
    </row>
    <row r="606" spans="1:2">
      <c r="A606" s="46" t="s">
        <v>52</v>
      </c>
      <c r="B606" s="30">
        <v>75.319999999999993</v>
      </c>
    </row>
    <row r="607" spans="1:2">
      <c r="A607" s="46" t="s">
        <v>277</v>
      </c>
      <c r="B607" s="30">
        <v>69.44</v>
      </c>
    </row>
    <row r="608" spans="1:2">
      <c r="A608" s="46" t="s">
        <v>60</v>
      </c>
      <c r="B608" s="30">
        <v>68.34</v>
      </c>
    </row>
    <row r="609" spans="1:2">
      <c r="A609" s="46" t="s">
        <v>26</v>
      </c>
      <c r="B609" s="30">
        <v>23434.94</v>
      </c>
    </row>
    <row r="610" spans="1:2">
      <c r="A610" s="38" t="s">
        <v>239</v>
      </c>
      <c r="B610" s="28">
        <v>26189.829999999998</v>
      </c>
    </row>
    <row r="611" spans="1:2">
      <c r="A611" s="46" t="s">
        <v>270</v>
      </c>
      <c r="B611" s="30">
        <v>14.27</v>
      </c>
    </row>
    <row r="612" spans="1:2">
      <c r="A612" s="46" t="s">
        <v>311</v>
      </c>
      <c r="B612" s="30">
        <v>11.83</v>
      </c>
    </row>
    <row r="613" spans="1:2">
      <c r="A613" s="46" t="s">
        <v>312</v>
      </c>
      <c r="B613" s="30">
        <v>82.7</v>
      </c>
    </row>
    <row r="614" spans="1:2">
      <c r="A614" s="46" t="s">
        <v>274</v>
      </c>
      <c r="B614" s="30">
        <v>26032.53</v>
      </c>
    </row>
    <row r="615" spans="1:2">
      <c r="A615" s="46" t="s">
        <v>26</v>
      </c>
      <c r="B615" s="30">
        <v>16.649999999999999</v>
      </c>
    </row>
    <row r="616" spans="1:2">
      <c r="A616" s="46" t="s">
        <v>313</v>
      </c>
      <c r="B616" s="30">
        <v>31.85</v>
      </c>
    </row>
    <row r="617" spans="1:2">
      <c r="A617" s="38" t="s">
        <v>241</v>
      </c>
      <c r="B617" s="28">
        <v>26093.73</v>
      </c>
    </row>
    <row r="618" spans="1:2">
      <c r="A618" s="46" t="s">
        <v>38</v>
      </c>
      <c r="B618" s="30">
        <v>700</v>
      </c>
    </row>
    <row r="619" spans="1:2">
      <c r="A619" s="46" t="s">
        <v>283</v>
      </c>
      <c r="B619" s="30">
        <v>4789.8900000000003</v>
      </c>
    </row>
    <row r="620" spans="1:2">
      <c r="A620" s="46" t="s">
        <v>314</v>
      </c>
      <c r="B620" s="30">
        <v>9209.09</v>
      </c>
    </row>
    <row r="621" spans="1:2">
      <c r="A621" s="46" t="s">
        <v>27</v>
      </c>
      <c r="B621" s="30">
        <v>11300.36</v>
      </c>
    </row>
    <row r="622" spans="1:2">
      <c r="A622" s="46" t="s">
        <v>277</v>
      </c>
      <c r="B622" s="30">
        <v>94.39</v>
      </c>
    </row>
    <row r="625" spans="1:2" ht="18.75">
      <c r="A625" s="33" t="s">
        <v>315</v>
      </c>
    </row>
    <row r="626" spans="1:2">
      <c r="A626" t="s">
        <v>179</v>
      </c>
      <c r="B626" t="s">
        <v>316</v>
      </c>
    </row>
    <row r="627" spans="1:2">
      <c r="A627" s="47" t="s">
        <v>317</v>
      </c>
      <c r="B627" s="48">
        <v>30675.829999999998</v>
      </c>
    </row>
    <row r="628" spans="1:2">
      <c r="A628" s="47" t="s">
        <v>318</v>
      </c>
      <c r="B628" s="48">
        <v>30004.61</v>
      </c>
    </row>
    <row r="629" spans="1:2">
      <c r="A629" s="47" t="s">
        <v>319</v>
      </c>
      <c r="B629" s="48">
        <v>27429.78</v>
      </c>
    </row>
    <row r="630" spans="1:2">
      <c r="A630" s="47" t="s">
        <v>320</v>
      </c>
      <c r="B630" s="48">
        <v>18877.32</v>
      </c>
    </row>
    <row r="631" spans="1:2">
      <c r="A631" s="47" t="s">
        <v>181</v>
      </c>
      <c r="B631" s="48">
        <v>18470.830000000002</v>
      </c>
    </row>
    <row r="632" spans="1:2">
      <c r="A632" s="47" t="s">
        <v>321</v>
      </c>
      <c r="B632" s="48">
        <v>17529.11</v>
      </c>
    </row>
    <row r="633" spans="1:2">
      <c r="A633" s="47" t="s">
        <v>322</v>
      </c>
      <c r="B633" s="48">
        <v>12126.18</v>
      </c>
    </row>
    <row r="634" spans="1:2">
      <c r="A634" s="47" t="s">
        <v>323</v>
      </c>
      <c r="B634" s="48">
        <v>11940</v>
      </c>
    </row>
    <row r="635" spans="1:2">
      <c r="A635" s="47" t="s">
        <v>324</v>
      </c>
      <c r="B635" s="48">
        <v>11500</v>
      </c>
    </row>
    <row r="636" spans="1:2">
      <c r="A636" s="47" t="s">
        <v>192</v>
      </c>
      <c r="B636" s="48">
        <v>11260.5</v>
      </c>
    </row>
    <row r="637" spans="1:2">
      <c r="A637" s="47" t="s">
        <v>325</v>
      </c>
      <c r="B637" s="48">
        <v>11154.48</v>
      </c>
    </row>
    <row r="638" spans="1:2">
      <c r="A638" s="47" t="s">
        <v>326</v>
      </c>
      <c r="B638" s="48">
        <v>10470</v>
      </c>
    </row>
    <row r="639" spans="1:2">
      <c r="A639" s="47" t="s">
        <v>327</v>
      </c>
      <c r="B639" s="48">
        <v>9700</v>
      </c>
    </row>
    <row r="640" spans="1:2">
      <c r="A640" s="47" t="s">
        <v>328</v>
      </c>
      <c r="B640" s="48">
        <v>8255</v>
      </c>
    </row>
    <row r="641" spans="1:2">
      <c r="A641" s="47" t="s">
        <v>329</v>
      </c>
      <c r="B641" s="48">
        <v>6240</v>
      </c>
    </row>
    <row r="642" spans="1:2">
      <c r="A642" s="47" t="s">
        <v>330</v>
      </c>
      <c r="B642" s="48">
        <v>6000</v>
      </c>
    </row>
    <row r="643" spans="1:2">
      <c r="A643" s="47" t="s">
        <v>331</v>
      </c>
      <c r="B643" s="48">
        <v>5326.5</v>
      </c>
    </row>
    <row r="644" spans="1:2">
      <c r="A644" s="47" t="s">
        <v>332</v>
      </c>
      <c r="B644" s="48">
        <v>4500</v>
      </c>
    </row>
    <row r="645" spans="1:2">
      <c r="A645" s="47" t="s">
        <v>241</v>
      </c>
      <c r="B645" s="48">
        <v>4132.04</v>
      </c>
    </row>
    <row r="646" spans="1:2">
      <c r="A646" s="47" t="s">
        <v>333</v>
      </c>
      <c r="B646" s="48">
        <v>3638.4</v>
      </c>
    </row>
    <row r="647" spans="1:2">
      <c r="A647" s="47" t="s">
        <v>334</v>
      </c>
      <c r="B647" s="48">
        <v>3550</v>
      </c>
    </row>
    <row r="648" spans="1:2">
      <c r="A648" s="47" t="s">
        <v>335</v>
      </c>
      <c r="B648" s="48">
        <v>3439.38</v>
      </c>
    </row>
    <row r="649" spans="1:2">
      <c r="A649" s="47" t="s">
        <v>336</v>
      </c>
      <c r="B649" s="48">
        <v>3132.25</v>
      </c>
    </row>
    <row r="650" spans="1:2">
      <c r="A650" s="47" t="s">
        <v>337</v>
      </c>
      <c r="B650" s="48">
        <v>2662.0699999999997</v>
      </c>
    </row>
    <row r="651" spans="1:2">
      <c r="A651" s="47" t="s">
        <v>338</v>
      </c>
      <c r="B651" s="48">
        <v>2357.27</v>
      </c>
    </row>
    <row r="652" spans="1:2">
      <c r="A652" s="47" t="s">
        <v>211</v>
      </c>
      <c r="B652" s="48">
        <v>2208.3500000000004</v>
      </c>
    </row>
    <row r="653" spans="1:2">
      <c r="A653" s="47" t="s">
        <v>339</v>
      </c>
      <c r="B653" s="48">
        <v>2069.17</v>
      </c>
    </row>
    <row r="654" spans="1:2">
      <c r="A654" s="47" t="s">
        <v>340</v>
      </c>
      <c r="B654" s="48">
        <v>1693.45</v>
      </c>
    </row>
    <row r="655" spans="1:2">
      <c r="A655" s="47" t="s">
        <v>341</v>
      </c>
      <c r="B655" s="48">
        <v>1501</v>
      </c>
    </row>
    <row r="656" spans="1:2">
      <c r="A656" s="47" t="s">
        <v>243</v>
      </c>
      <c r="B656" s="48">
        <v>1437.74</v>
      </c>
    </row>
    <row r="657" spans="1:2">
      <c r="A657" s="47" t="s">
        <v>219</v>
      </c>
      <c r="B657" s="48">
        <v>1388</v>
      </c>
    </row>
    <row r="658" spans="1:2">
      <c r="A658" s="47" t="s">
        <v>342</v>
      </c>
      <c r="B658" s="48">
        <v>1188.46</v>
      </c>
    </row>
    <row r="659" spans="1:2">
      <c r="A659" s="47" t="s">
        <v>343</v>
      </c>
      <c r="B659" s="48">
        <v>1013.96</v>
      </c>
    </row>
    <row r="660" spans="1:2">
      <c r="A660" s="47" t="s">
        <v>344</v>
      </c>
      <c r="B660" s="48">
        <v>1010.0900000000001</v>
      </c>
    </row>
    <row r="661" spans="1:2">
      <c r="A661" s="47" t="s">
        <v>345</v>
      </c>
      <c r="B661" s="48">
        <v>995</v>
      </c>
    </row>
    <row r="662" spans="1:2">
      <c r="A662" s="47" t="s">
        <v>346</v>
      </c>
      <c r="B662" s="48">
        <v>950</v>
      </c>
    </row>
    <row r="663" spans="1:2">
      <c r="A663" s="47" t="s">
        <v>347</v>
      </c>
      <c r="B663" s="48">
        <v>940.68000000000006</v>
      </c>
    </row>
    <row r="664" spans="1:2">
      <c r="A664" s="47" t="s">
        <v>348</v>
      </c>
      <c r="B664" s="48">
        <v>885</v>
      </c>
    </row>
    <row r="665" spans="1:2">
      <c r="A665" s="47" t="s">
        <v>349</v>
      </c>
      <c r="B665" s="48">
        <v>685.97</v>
      </c>
    </row>
    <row r="666" spans="1:2">
      <c r="A666" s="47" t="s">
        <v>350</v>
      </c>
      <c r="B666" s="48">
        <v>659.69000000000017</v>
      </c>
    </row>
    <row r="667" spans="1:2">
      <c r="A667" s="47" t="s">
        <v>351</v>
      </c>
      <c r="B667" s="48">
        <v>613.19999999999993</v>
      </c>
    </row>
    <row r="668" spans="1:2">
      <c r="A668" s="47" t="s">
        <v>352</v>
      </c>
      <c r="B668" s="48">
        <v>612.69000000000005</v>
      </c>
    </row>
    <row r="669" spans="1:2">
      <c r="A669" s="47" t="s">
        <v>353</v>
      </c>
      <c r="B669" s="48">
        <v>600</v>
      </c>
    </row>
    <row r="670" spans="1:2">
      <c r="A670" s="47" t="s">
        <v>354</v>
      </c>
      <c r="B670" s="48">
        <v>547.5</v>
      </c>
    </row>
    <row r="671" spans="1:2">
      <c r="A671" s="47" t="s">
        <v>355</v>
      </c>
      <c r="B671" s="48">
        <v>450</v>
      </c>
    </row>
    <row r="672" spans="1:2">
      <c r="A672" s="47" t="s">
        <v>356</v>
      </c>
      <c r="B672" s="48">
        <v>441.64</v>
      </c>
    </row>
    <row r="673" spans="1:2">
      <c r="A673" s="47" t="s">
        <v>357</v>
      </c>
      <c r="B673" s="48">
        <v>359</v>
      </c>
    </row>
    <row r="674" spans="1:2">
      <c r="A674" s="47" t="s">
        <v>358</v>
      </c>
      <c r="B674" s="48">
        <v>300</v>
      </c>
    </row>
    <row r="675" spans="1:2">
      <c r="A675" s="47" t="s">
        <v>359</v>
      </c>
      <c r="B675" s="48">
        <v>275</v>
      </c>
    </row>
    <row r="676" spans="1:2">
      <c r="A676" s="47" t="s">
        <v>360</v>
      </c>
      <c r="B676" s="48">
        <v>264.58999999999997</v>
      </c>
    </row>
    <row r="677" spans="1:2">
      <c r="A677" s="47" t="s">
        <v>361</v>
      </c>
      <c r="B677" s="48">
        <v>200</v>
      </c>
    </row>
    <row r="678" spans="1:2">
      <c r="A678" s="47" t="s">
        <v>362</v>
      </c>
      <c r="B678" s="48">
        <v>188</v>
      </c>
    </row>
    <row r="679" spans="1:2">
      <c r="A679" s="47" t="s">
        <v>363</v>
      </c>
      <c r="B679" s="48">
        <v>144.53</v>
      </c>
    </row>
    <row r="680" spans="1:2">
      <c r="A680" s="47" t="s">
        <v>364</v>
      </c>
      <c r="B680" s="48">
        <v>123.26</v>
      </c>
    </row>
    <row r="681" spans="1:2">
      <c r="A681" s="47" t="s">
        <v>365</v>
      </c>
      <c r="B681" s="48">
        <v>61.88</v>
      </c>
    </row>
    <row r="682" spans="1:2">
      <c r="A682" s="47" t="s">
        <v>366</v>
      </c>
      <c r="B682" s="48">
        <v>59</v>
      </c>
    </row>
    <row r="683" spans="1:2">
      <c r="A683" s="47" t="s">
        <v>367</v>
      </c>
      <c r="B683" s="48">
        <v>50</v>
      </c>
    </row>
    <row r="684" spans="1:2">
      <c r="A684" s="47" t="s">
        <v>368</v>
      </c>
      <c r="B684" s="48">
        <v>35.4</v>
      </c>
    </row>
    <row r="685" spans="1:2">
      <c r="A685" s="47" t="s">
        <v>369</v>
      </c>
      <c r="B685" s="48">
        <v>31.5</v>
      </c>
    </row>
    <row r="686" spans="1:2">
      <c r="A686" s="49" t="s">
        <v>4</v>
      </c>
      <c r="B686" s="50">
        <f>SUBTOTAL(109,[1]!Table6[Sum of Total_Amount_of_Payment_USDollars])</f>
        <v>298355.30000000016</v>
      </c>
    </row>
    <row r="689" spans="1:2" ht="18.75">
      <c r="A689" s="57" t="s">
        <v>370</v>
      </c>
      <c r="B689" s="57"/>
    </row>
    <row r="690" spans="1:2">
      <c r="A690" t="s">
        <v>371</v>
      </c>
      <c r="B690" s="36" t="s">
        <v>372</v>
      </c>
    </row>
    <row r="691" spans="1:2">
      <c r="A691" s="5" t="s">
        <v>373</v>
      </c>
      <c r="B691" s="36">
        <v>1148946.0999999973</v>
      </c>
    </row>
    <row r="692" spans="1:2">
      <c r="A692" s="5" t="s">
        <v>374</v>
      </c>
      <c r="B692" s="36">
        <v>504358.3500000005</v>
      </c>
    </row>
    <row r="693" spans="1:2">
      <c r="A693" s="5" t="s">
        <v>375</v>
      </c>
      <c r="B693" s="36">
        <v>290852.05000000016</v>
      </c>
    </row>
    <row r="694" spans="1:2">
      <c r="A694" s="5" t="s">
        <v>376</v>
      </c>
      <c r="B694" s="36">
        <v>253049.29999999964</v>
      </c>
    </row>
    <row r="695" spans="1:2">
      <c r="A695" s="5" t="s">
        <v>377</v>
      </c>
      <c r="B695" s="36">
        <v>235573.07000000015</v>
      </c>
    </row>
    <row r="696" spans="1:2">
      <c r="A696" s="5" t="s">
        <v>378</v>
      </c>
      <c r="B696" s="36">
        <v>167666.51999999987</v>
      </c>
    </row>
    <row r="697" spans="1:2">
      <c r="A697" s="5" t="s">
        <v>379</v>
      </c>
      <c r="B697" s="36">
        <v>165573.55999999974</v>
      </c>
    </row>
    <row r="698" spans="1:2">
      <c r="A698" s="5" t="s">
        <v>380</v>
      </c>
      <c r="B698" s="36">
        <v>137047.33999999979</v>
      </c>
    </row>
    <row r="699" spans="1:2">
      <c r="A699" s="5" t="s">
        <v>381</v>
      </c>
      <c r="B699" s="36">
        <v>116144.96999999996</v>
      </c>
    </row>
    <row r="700" spans="1:2">
      <c r="A700" s="5" t="s">
        <v>382</v>
      </c>
      <c r="B700" s="36">
        <v>93995.87</v>
      </c>
    </row>
    <row r="701" spans="1:2">
      <c r="A701" s="5" t="s">
        <v>383</v>
      </c>
      <c r="B701" s="36">
        <v>87970.170000000071</v>
      </c>
    </row>
    <row r="702" spans="1:2">
      <c r="A702" s="5" t="s">
        <v>384</v>
      </c>
      <c r="B702" s="36">
        <v>82281.109999999942</v>
      </c>
    </row>
    <row r="703" spans="1:2">
      <c r="A703" s="5" t="s">
        <v>385</v>
      </c>
      <c r="B703" s="36">
        <v>77726.510000000009</v>
      </c>
    </row>
    <row r="704" spans="1:2">
      <c r="A704" s="5" t="s">
        <v>386</v>
      </c>
      <c r="B704" s="36">
        <v>55745.120000000024</v>
      </c>
    </row>
    <row r="705" spans="1:2">
      <c r="A705" s="5" t="s">
        <v>387</v>
      </c>
      <c r="B705" s="36">
        <v>43624.26</v>
      </c>
    </row>
    <row r="706" spans="1:2">
      <c r="A706" s="5" t="s">
        <v>388</v>
      </c>
      <c r="B706" s="36">
        <v>35019.98000000001</v>
      </c>
    </row>
    <row r="707" spans="1:2">
      <c r="A707" s="5" t="s">
        <v>389</v>
      </c>
      <c r="B707" s="36">
        <v>29202.329999999962</v>
      </c>
    </row>
    <row r="708" spans="1:2">
      <c r="A708" s="5" t="s">
        <v>390</v>
      </c>
      <c r="B708" s="36">
        <v>27529.569999999996</v>
      </c>
    </row>
    <row r="709" spans="1:2">
      <c r="A709" s="5" t="s">
        <v>391</v>
      </c>
      <c r="B709" s="36">
        <v>17529.11</v>
      </c>
    </row>
    <row r="710" spans="1:2">
      <c r="A710" s="5" t="s">
        <v>392</v>
      </c>
      <c r="B710" s="36">
        <v>16561.050000000003</v>
      </c>
    </row>
    <row r="711" spans="1:2">
      <c r="A711" s="5" t="s">
        <v>393</v>
      </c>
      <c r="B711" s="36">
        <v>11892.509999999997</v>
      </c>
    </row>
    <row r="712" spans="1:2">
      <c r="A712" s="5" t="s">
        <v>394</v>
      </c>
      <c r="B712" s="36">
        <v>11481.339999999995</v>
      </c>
    </row>
    <row r="713" spans="1:2">
      <c r="A713" s="5" t="s">
        <v>395</v>
      </c>
      <c r="B713" s="36">
        <v>11407.600000000006</v>
      </c>
    </row>
    <row r="714" spans="1:2">
      <c r="A714" s="5" t="s">
        <v>396</v>
      </c>
      <c r="B714" s="36">
        <v>8439.0499999999993</v>
      </c>
    </row>
    <row r="715" spans="1:2">
      <c r="A715" s="5" t="s">
        <v>397</v>
      </c>
      <c r="B715" s="36">
        <v>7621.35</v>
      </c>
    </row>
    <row r="716" spans="1:2">
      <c r="A716" s="5" t="s">
        <v>398</v>
      </c>
      <c r="B716" s="36">
        <v>6647.28</v>
      </c>
    </row>
    <row r="717" spans="1:2">
      <c r="A717" s="5" t="s">
        <v>399</v>
      </c>
      <c r="B717" s="36">
        <v>6344.3400000000029</v>
      </c>
    </row>
    <row r="718" spans="1:2">
      <c r="A718" s="5" t="s">
        <v>400</v>
      </c>
      <c r="B718" s="36">
        <v>4315.6799999999994</v>
      </c>
    </row>
    <row r="719" spans="1:2">
      <c r="A719" s="5" t="s">
        <v>401</v>
      </c>
      <c r="B719" s="36">
        <v>3313.59</v>
      </c>
    </row>
    <row r="720" spans="1:2">
      <c r="A720" s="5" t="s">
        <v>402</v>
      </c>
      <c r="B720" s="36">
        <v>2186.2400000000002</v>
      </c>
    </row>
    <row r="721" spans="1:2">
      <c r="A721" s="5" t="s">
        <v>403</v>
      </c>
      <c r="B721" s="36">
        <v>2130.9700000000007</v>
      </c>
    </row>
    <row r="722" spans="1:2">
      <c r="A722" s="5" t="s">
        <v>404</v>
      </c>
      <c r="B722" s="36">
        <v>945.39</v>
      </c>
    </row>
    <row r="723" spans="1:2">
      <c r="A723" s="5" t="s">
        <v>405</v>
      </c>
      <c r="B723" s="36">
        <v>803.53</v>
      </c>
    </row>
    <row r="724" spans="1:2">
      <c r="A724" s="5" t="s">
        <v>406</v>
      </c>
      <c r="B724" s="36">
        <v>570.53000000000009</v>
      </c>
    </row>
    <row r="725" spans="1:2">
      <c r="A725" s="5" t="s">
        <v>407</v>
      </c>
      <c r="B725" s="36">
        <v>491.23999999999995</v>
      </c>
    </row>
    <row r="726" spans="1:2">
      <c r="A726" s="5" t="s">
        <v>408</v>
      </c>
      <c r="B726" s="36">
        <v>347.08</v>
      </c>
    </row>
    <row r="727" spans="1:2">
      <c r="A727" s="5" t="s">
        <v>409</v>
      </c>
      <c r="B727" s="36">
        <v>270.45000000000005</v>
      </c>
    </row>
    <row r="728" spans="1:2">
      <c r="A728" s="5" t="s">
        <v>410</v>
      </c>
      <c r="B728" s="36">
        <v>249.28000000000003</v>
      </c>
    </row>
    <row r="729" spans="1:2">
      <c r="A729" s="5" t="s">
        <v>411</v>
      </c>
      <c r="B729" s="36">
        <v>235.06000000000003</v>
      </c>
    </row>
    <row r="730" spans="1:2">
      <c r="A730" s="5" t="s">
        <v>412</v>
      </c>
      <c r="B730" s="36">
        <v>227.8</v>
      </c>
    </row>
    <row r="731" spans="1:2">
      <c r="A731" s="5" t="s">
        <v>413</v>
      </c>
      <c r="B731" s="36">
        <v>214.45</v>
      </c>
    </row>
    <row r="732" spans="1:2">
      <c r="A732" s="5" t="s">
        <v>414</v>
      </c>
      <c r="B732" s="36">
        <v>213.89</v>
      </c>
    </row>
    <row r="733" spans="1:2">
      <c r="A733" s="5" t="s">
        <v>415</v>
      </c>
      <c r="B733" s="36">
        <v>132.38999999999999</v>
      </c>
    </row>
    <row r="734" spans="1:2">
      <c r="A734" s="5" t="s">
        <v>416</v>
      </c>
      <c r="B734" s="36">
        <v>125</v>
      </c>
    </row>
    <row r="735" spans="1:2">
      <c r="A735" s="5" t="s">
        <v>417</v>
      </c>
      <c r="B735" s="36">
        <v>116.50999999999999</v>
      </c>
    </row>
    <row r="736" spans="1:2">
      <c r="A736" s="5" t="s">
        <v>418</v>
      </c>
      <c r="B736" s="36">
        <v>99.62</v>
      </c>
    </row>
    <row r="737" spans="1:2">
      <c r="A737" s="5" t="s">
        <v>419</v>
      </c>
      <c r="B737" s="36">
        <v>77.78</v>
      </c>
    </row>
    <row r="738" spans="1:2">
      <c r="A738" s="5" t="s">
        <v>420</v>
      </c>
      <c r="B738" s="36">
        <v>76.819999999999993</v>
      </c>
    </row>
    <row r="739" spans="1:2">
      <c r="A739" s="5" t="s">
        <v>421</v>
      </c>
      <c r="B739" s="36">
        <v>69</v>
      </c>
    </row>
    <row r="740" spans="1:2">
      <c r="A740" s="5" t="s">
        <v>422</v>
      </c>
      <c r="B740" s="36">
        <v>66.44</v>
      </c>
    </row>
    <row r="741" spans="1:2">
      <c r="A741" s="5" t="s">
        <v>423</v>
      </c>
      <c r="B741" s="36">
        <v>41.13</v>
      </c>
    </row>
    <row r="742" spans="1:2">
      <c r="A742" s="5" t="s">
        <v>424</v>
      </c>
      <c r="B742" s="36">
        <v>40.379999999999995</v>
      </c>
    </row>
    <row r="743" spans="1:2">
      <c r="A743" s="5" t="s">
        <v>425</v>
      </c>
      <c r="B743" s="36">
        <v>38.89</v>
      </c>
    </row>
    <row r="744" spans="1:2">
      <c r="A744" s="5" t="s">
        <v>426</v>
      </c>
      <c r="B744" s="36">
        <v>30.59</v>
      </c>
    </row>
    <row r="745" spans="1:2">
      <c r="A745" s="5" t="s">
        <v>427</v>
      </c>
      <c r="B745" s="36">
        <v>24.29</v>
      </c>
    </row>
    <row r="746" spans="1:2">
      <c r="A746" s="5" t="s">
        <v>428</v>
      </c>
      <c r="B746" s="36">
        <v>10.78</v>
      </c>
    </row>
    <row r="747" spans="1:2">
      <c r="A747" s="5" t="s">
        <v>429</v>
      </c>
      <c r="B747" s="36">
        <v>8.81</v>
      </c>
    </row>
    <row r="748" spans="1:2">
      <c r="A748" s="5" t="s">
        <v>73</v>
      </c>
      <c r="B748" s="36">
        <v>3667703.4199999962</v>
      </c>
    </row>
    <row r="751" spans="1:2" ht="18.75">
      <c r="A751" s="57" t="s">
        <v>683</v>
      </c>
      <c r="B751" s="57"/>
    </row>
    <row r="752" spans="1:2">
      <c r="A752" t="s">
        <v>430</v>
      </c>
      <c r="B752" t="s">
        <v>431</v>
      </c>
    </row>
    <row r="753" spans="1:2">
      <c r="A753" t="s">
        <v>14</v>
      </c>
      <c r="B753" s="7">
        <f>1067419.99</f>
        <v>1067419.99</v>
      </c>
    </row>
    <row r="754" spans="1:2">
      <c r="A754" t="s">
        <v>15</v>
      </c>
      <c r="B754" s="7">
        <v>1053167.8400000001</v>
      </c>
    </row>
    <row r="755" spans="1:2">
      <c r="A755" t="s">
        <v>16</v>
      </c>
      <c r="B755" s="7">
        <v>873930.48</v>
      </c>
    </row>
    <row r="756" spans="1:2">
      <c r="A756" t="s">
        <v>18</v>
      </c>
      <c r="B756" s="7">
        <v>454355.78</v>
      </c>
    </row>
    <row r="757" spans="1:2">
      <c r="A757" t="s">
        <v>17</v>
      </c>
      <c r="B757" s="7">
        <v>433824.24</v>
      </c>
    </row>
    <row r="758" spans="1:2">
      <c r="A758" t="s">
        <v>38</v>
      </c>
      <c r="B758" s="7">
        <v>340692.38</v>
      </c>
    </row>
    <row r="759" spans="1:2">
      <c r="A759" t="s">
        <v>19</v>
      </c>
      <c r="B759" s="7">
        <v>320056.77</v>
      </c>
    </row>
    <row r="760" spans="1:2">
      <c r="A760" t="s">
        <v>20</v>
      </c>
      <c r="B760" s="7">
        <v>313829.62</v>
      </c>
    </row>
    <row r="761" spans="1:2">
      <c r="A761" t="s">
        <v>51</v>
      </c>
      <c r="B761" s="7">
        <v>304797.45000000024</v>
      </c>
    </row>
    <row r="762" spans="1:2">
      <c r="A762" t="s">
        <v>26</v>
      </c>
      <c r="B762" s="7">
        <v>217039.59999999992</v>
      </c>
    </row>
    <row r="763" spans="1:2">
      <c r="A763" t="s">
        <v>21</v>
      </c>
      <c r="B763" s="7">
        <v>193837.87000000002</v>
      </c>
    </row>
    <row r="764" spans="1:2">
      <c r="A764" t="s">
        <v>22</v>
      </c>
      <c r="B764" s="7">
        <v>188956.26</v>
      </c>
    </row>
    <row r="765" spans="1:2">
      <c r="A765" t="s">
        <v>283</v>
      </c>
      <c r="B765" s="7">
        <v>127183.49000000019</v>
      </c>
    </row>
    <row r="766" spans="1:2">
      <c r="A766" t="s">
        <v>266</v>
      </c>
      <c r="B766" s="7">
        <v>123352.60999999999</v>
      </c>
    </row>
    <row r="767" spans="1:2">
      <c r="A767" t="s">
        <v>23</v>
      </c>
      <c r="B767" s="7">
        <v>122017.11</v>
      </c>
    </row>
    <row r="768" spans="1:2">
      <c r="A768" t="s">
        <v>271</v>
      </c>
      <c r="B768" s="7">
        <v>118544.08999999992</v>
      </c>
    </row>
    <row r="769" spans="1:2">
      <c r="A769" t="s">
        <v>282</v>
      </c>
      <c r="B769" s="7">
        <v>115431.98000000003</v>
      </c>
    </row>
    <row r="770" spans="1:2">
      <c r="A770" t="s">
        <v>52</v>
      </c>
      <c r="B770" s="7">
        <v>109826.28000000003</v>
      </c>
    </row>
    <row r="771" spans="1:2">
      <c r="A771" t="s">
        <v>50</v>
      </c>
      <c r="B771" s="7">
        <v>105466.59</v>
      </c>
    </row>
    <row r="772" spans="1:2">
      <c r="A772" t="s">
        <v>262</v>
      </c>
      <c r="B772" s="7">
        <v>103093.91000000012</v>
      </c>
    </row>
    <row r="773" spans="1:2">
      <c r="A773" t="s">
        <v>432</v>
      </c>
      <c r="B773" s="7">
        <v>100393.02</v>
      </c>
    </row>
    <row r="774" spans="1:2">
      <c r="A774" t="s">
        <v>270</v>
      </c>
      <c r="B774" s="7">
        <v>99481.790000000052</v>
      </c>
    </row>
    <row r="775" spans="1:2">
      <c r="A775" t="s">
        <v>268</v>
      </c>
      <c r="B775" s="7">
        <v>85375.950000000026</v>
      </c>
    </row>
    <row r="776" spans="1:2">
      <c r="A776" t="s">
        <v>264</v>
      </c>
      <c r="B776" s="7">
        <v>82786.840000000011</v>
      </c>
    </row>
    <row r="777" spans="1:2">
      <c r="A777" t="s">
        <v>53</v>
      </c>
      <c r="B777" s="7">
        <v>79710.739999999874</v>
      </c>
    </row>
    <row r="778" spans="1:2">
      <c r="A778" t="s">
        <v>27</v>
      </c>
      <c r="B778" s="7">
        <v>76092.350000000006</v>
      </c>
    </row>
    <row r="779" spans="1:2">
      <c r="A779" t="s">
        <v>24</v>
      </c>
      <c r="B779" s="7">
        <v>74181</v>
      </c>
    </row>
    <row r="780" spans="1:2">
      <c r="A780" t="s">
        <v>30</v>
      </c>
      <c r="B780" s="7">
        <v>73553.139999999985</v>
      </c>
    </row>
    <row r="781" spans="1:2">
      <c r="A781" t="s">
        <v>25</v>
      </c>
      <c r="B781" s="7">
        <v>72168.92</v>
      </c>
    </row>
    <row r="782" spans="1:2">
      <c r="A782" t="s">
        <v>70</v>
      </c>
      <c r="B782" s="7">
        <v>71313.109999999928</v>
      </c>
    </row>
    <row r="783" spans="1:2">
      <c r="A783" t="s">
        <v>35</v>
      </c>
      <c r="B783" s="7">
        <v>70673.960000000006</v>
      </c>
    </row>
    <row r="784" spans="1:2">
      <c r="A784" t="s">
        <v>63</v>
      </c>
      <c r="B784" s="7">
        <v>69076.090000000026</v>
      </c>
    </row>
    <row r="785" spans="1:2">
      <c r="A785" t="s">
        <v>298</v>
      </c>
      <c r="B785" s="7">
        <v>66967.359999999986</v>
      </c>
    </row>
    <row r="786" spans="1:2">
      <c r="A786" t="s">
        <v>433</v>
      </c>
      <c r="B786" s="7">
        <v>62212.929999999993</v>
      </c>
    </row>
    <row r="787" spans="1:2">
      <c r="A787" t="s">
        <v>31</v>
      </c>
      <c r="B787" s="7">
        <v>58329.859999999986</v>
      </c>
    </row>
    <row r="788" spans="1:2">
      <c r="A788" t="s">
        <v>36</v>
      </c>
      <c r="B788" s="7">
        <v>54187.820000000014</v>
      </c>
    </row>
    <row r="789" spans="1:2">
      <c r="A789" t="s">
        <v>286</v>
      </c>
      <c r="B789" s="7">
        <v>53737.919999999998</v>
      </c>
    </row>
    <row r="790" spans="1:2">
      <c r="A790" t="s">
        <v>434</v>
      </c>
      <c r="B790" s="7">
        <v>51668.69000000001</v>
      </c>
    </row>
    <row r="791" spans="1:2">
      <c r="A791" t="s">
        <v>40</v>
      </c>
      <c r="B791" s="7">
        <v>50947.32</v>
      </c>
    </row>
    <row r="792" spans="1:2">
      <c r="A792" t="s">
        <v>435</v>
      </c>
      <c r="B792" s="7">
        <v>50339.300000000025</v>
      </c>
    </row>
    <row r="793" spans="1:2">
      <c r="A793" t="s">
        <v>29</v>
      </c>
      <c r="B793" s="7">
        <v>49485.229999999996</v>
      </c>
    </row>
    <row r="794" spans="1:2">
      <c r="A794" t="s">
        <v>274</v>
      </c>
      <c r="B794" s="7">
        <v>48941.599999999999</v>
      </c>
    </row>
    <row r="795" spans="1:2">
      <c r="A795" t="s">
        <v>61</v>
      </c>
      <c r="B795" s="7">
        <v>48646.669999999984</v>
      </c>
    </row>
    <row r="796" spans="1:2">
      <c r="A796" t="s">
        <v>290</v>
      </c>
      <c r="B796" s="7">
        <v>43531.369999999988</v>
      </c>
    </row>
    <row r="797" spans="1:2">
      <c r="A797" t="s">
        <v>300</v>
      </c>
      <c r="B797" s="7">
        <v>43168.180000000022</v>
      </c>
    </row>
    <row r="798" spans="1:2">
      <c r="A798" t="s">
        <v>60</v>
      </c>
      <c r="B798" s="7">
        <v>41698.750000000044</v>
      </c>
    </row>
    <row r="799" spans="1:2">
      <c r="A799" t="s">
        <v>28</v>
      </c>
      <c r="B799" s="7">
        <v>41424.960000000006</v>
      </c>
    </row>
    <row r="800" spans="1:2">
      <c r="A800" t="s">
        <v>277</v>
      </c>
      <c r="B800" s="7">
        <v>40540.260000000009</v>
      </c>
    </row>
    <row r="801" spans="1:2">
      <c r="A801" t="s">
        <v>288</v>
      </c>
      <c r="B801" s="7">
        <v>39567.4</v>
      </c>
    </row>
    <row r="802" spans="1:2">
      <c r="A802" t="s">
        <v>42</v>
      </c>
      <c r="B802" s="7">
        <v>38627.740000000027</v>
      </c>
    </row>
    <row r="803" spans="1:2">
      <c r="A803" t="s">
        <v>436</v>
      </c>
      <c r="B803" s="7">
        <v>38309.180000000015</v>
      </c>
    </row>
    <row r="804" spans="1:2">
      <c r="A804" t="s">
        <v>437</v>
      </c>
      <c r="B804" s="7">
        <v>37922.109999999986</v>
      </c>
    </row>
    <row r="805" spans="1:2">
      <c r="A805" t="s">
        <v>438</v>
      </c>
      <c r="B805" s="7">
        <v>33282.600000000006</v>
      </c>
    </row>
    <row r="806" spans="1:2">
      <c r="A806" t="s">
        <v>439</v>
      </c>
      <c r="B806" s="7">
        <v>33260.900000000016</v>
      </c>
    </row>
    <row r="807" spans="1:2">
      <c r="A807" t="s">
        <v>295</v>
      </c>
      <c r="B807" s="7">
        <v>32818.590000000055</v>
      </c>
    </row>
    <row r="808" spans="1:2">
      <c r="A808" t="s">
        <v>299</v>
      </c>
      <c r="B808" s="7">
        <v>32199.9</v>
      </c>
    </row>
    <row r="809" spans="1:2">
      <c r="A809" t="s">
        <v>303</v>
      </c>
      <c r="B809" s="7">
        <v>31626.010000000006</v>
      </c>
    </row>
    <row r="810" spans="1:2">
      <c r="A810" t="s">
        <v>32</v>
      </c>
      <c r="B810" s="7">
        <v>31557.360000000001</v>
      </c>
    </row>
    <row r="811" spans="1:2">
      <c r="A811" t="s">
        <v>304</v>
      </c>
      <c r="B811" s="7">
        <v>29012.129999999997</v>
      </c>
    </row>
    <row r="812" spans="1:2">
      <c r="A812" t="s">
        <v>440</v>
      </c>
      <c r="B812" s="7">
        <v>26150.28</v>
      </c>
    </row>
    <row r="813" spans="1:2">
      <c r="A813" t="s">
        <v>441</v>
      </c>
      <c r="B813" s="7">
        <v>22087.679999999997</v>
      </c>
    </row>
    <row r="814" spans="1:2">
      <c r="A814" t="s">
        <v>34</v>
      </c>
      <c r="B814" s="7">
        <v>21757.4</v>
      </c>
    </row>
    <row r="815" spans="1:2">
      <c r="A815" t="s">
        <v>442</v>
      </c>
      <c r="B815" s="7">
        <v>21626.97</v>
      </c>
    </row>
    <row r="816" spans="1:2">
      <c r="A816" t="s">
        <v>308</v>
      </c>
      <c r="B816" s="7">
        <v>21204.29</v>
      </c>
    </row>
    <row r="817" spans="1:2">
      <c r="A817" t="s">
        <v>33</v>
      </c>
      <c r="B817" s="7">
        <v>20631.25</v>
      </c>
    </row>
    <row r="818" spans="1:2">
      <c r="A818" t="s">
        <v>280</v>
      </c>
      <c r="B818" s="7">
        <v>20487.559999999998</v>
      </c>
    </row>
    <row r="819" spans="1:2">
      <c r="A819" t="s">
        <v>281</v>
      </c>
      <c r="B819" s="7">
        <v>19485.659999999996</v>
      </c>
    </row>
    <row r="820" spans="1:2">
      <c r="A820" t="s">
        <v>293</v>
      </c>
      <c r="B820" s="7">
        <v>19065.330000000009</v>
      </c>
    </row>
    <row r="821" spans="1:2">
      <c r="A821" t="s">
        <v>443</v>
      </c>
      <c r="B821" s="7">
        <v>18789</v>
      </c>
    </row>
    <row r="822" spans="1:2">
      <c r="A822" t="s">
        <v>444</v>
      </c>
      <c r="B822" s="7">
        <v>17429.079999999994</v>
      </c>
    </row>
    <row r="823" spans="1:2">
      <c r="A823" t="s">
        <v>56</v>
      </c>
      <c r="B823" s="7">
        <v>16922.88</v>
      </c>
    </row>
    <row r="824" spans="1:2">
      <c r="A824" t="s">
        <v>445</v>
      </c>
      <c r="B824" s="7">
        <v>15067.859999999999</v>
      </c>
    </row>
    <row r="825" spans="1:2">
      <c r="A825" t="s">
        <v>446</v>
      </c>
      <c r="B825" s="7">
        <v>14612.449999999997</v>
      </c>
    </row>
    <row r="826" spans="1:2">
      <c r="A826" t="s">
        <v>54</v>
      </c>
      <c r="B826" s="7">
        <v>14359.79</v>
      </c>
    </row>
    <row r="827" spans="1:2">
      <c r="A827" t="s">
        <v>55</v>
      </c>
      <c r="B827" s="7">
        <v>14077.76</v>
      </c>
    </row>
    <row r="828" spans="1:2">
      <c r="A828" t="s">
        <v>447</v>
      </c>
      <c r="B828" s="7">
        <v>14001.740000000007</v>
      </c>
    </row>
    <row r="829" spans="1:2">
      <c r="A829" t="s">
        <v>314</v>
      </c>
      <c r="B829" s="7">
        <v>13491.069999999998</v>
      </c>
    </row>
    <row r="830" spans="1:2">
      <c r="A830" t="s">
        <v>448</v>
      </c>
      <c r="B830" s="7">
        <v>12687.880000000006</v>
      </c>
    </row>
    <row r="831" spans="1:2">
      <c r="A831" t="s">
        <v>263</v>
      </c>
      <c r="B831" s="7">
        <v>12473.989999999994</v>
      </c>
    </row>
    <row r="832" spans="1:2">
      <c r="A832" t="s">
        <v>449</v>
      </c>
      <c r="B832" s="7">
        <v>12182.45</v>
      </c>
    </row>
    <row r="833" spans="1:2">
      <c r="A833" t="s">
        <v>306</v>
      </c>
      <c r="B833" s="7">
        <v>12174.550000000001</v>
      </c>
    </row>
    <row r="834" spans="1:2">
      <c r="A834" t="s">
        <v>62</v>
      </c>
      <c r="B834" s="7">
        <v>11472.96</v>
      </c>
    </row>
    <row r="835" spans="1:2">
      <c r="A835" t="s">
        <v>285</v>
      </c>
      <c r="B835" s="7">
        <v>11214.42</v>
      </c>
    </row>
    <row r="836" spans="1:2">
      <c r="A836" t="s">
        <v>450</v>
      </c>
      <c r="B836" s="7">
        <v>10613.22</v>
      </c>
    </row>
    <row r="837" spans="1:2">
      <c r="A837" t="s">
        <v>451</v>
      </c>
      <c r="B837" s="7">
        <v>10456.68</v>
      </c>
    </row>
    <row r="838" spans="1:2">
      <c r="A838" t="s">
        <v>37</v>
      </c>
      <c r="B838" s="7">
        <v>10123.75</v>
      </c>
    </row>
    <row r="839" spans="1:2">
      <c r="A839" t="s">
        <v>452</v>
      </c>
      <c r="B839" s="7">
        <v>9638.5400000000009</v>
      </c>
    </row>
    <row r="840" spans="1:2">
      <c r="A840" t="s">
        <v>453</v>
      </c>
      <c r="B840" s="7">
        <v>9321.93</v>
      </c>
    </row>
    <row r="841" spans="1:2">
      <c r="A841" t="s">
        <v>66</v>
      </c>
      <c r="B841" s="7">
        <v>9264.94</v>
      </c>
    </row>
    <row r="842" spans="1:2">
      <c r="A842" t="s">
        <v>454</v>
      </c>
      <c r="B842" s="7">
        <v>9101.5</v>
      </c>
    </row>
    <row r="843" spans="1:2">
      <c r="A843" t="s">
        <v>310</v>
      </c>
      <c r="B843" s="7">
        <v>9056.7500000000018</v>
      </c>
    </row>
    <row r="844" spans="1:2">
      <c r="A844" t="s">
        <v>455</v>
      </c>
      <c r="B844" s="7">
        <v>9028.0799999999981</v>
      </c>
    </row>
    <row r="845" spans="1:2">
      <c r="A845" t="s">
        <v>456</v>
      </c>
      <c r="B845" s="7">
        <v>8868.68</v>
      </c>
    </row>
    <row r="846" spans="1:2">
      <c r="A846" t="s">
        <v>457</v>
      </c>
      <c r="B846" s="7">
        <v>8842.3300000000017</v>
      </c>
    </row>
    <row r="847" spans="1:2">
      <c r="A847" t="s">
        <v>44</v>
      </c>
      <c r="B847" s="7">
        <v>8648</v>
      </c>
    </row>
    <row r="848" spans="1:2">
      <c r="A848" t="s">
        <v>57</v>
      </c>
      <c r="B848" s="7">
        <v>8255</v>
      </c>
    </row>
    <row r="849" spans="1:2">
      <c r="A849" t="s">
        <v>312</v>
      </c>
      <c r="B849" s="7">
        <v>8061.5899999999983</v>
      </c>
    </row>
    <row r="850" spans="1:2">
      <c r="A850" t="s">
        <v>458</v>
      </c>
      <c r="B850" s="7">
        <v>7773.81</v>
      </c>
    </row>
    <row r="851" spans="1:2">
      <c r="A851" t="s">
        <v>278</v>
      </c>
      <c r="B851" s="7">
        <v>7248.32</v>
      </c>
    </row>
    <row r="852" spans="1:2">
      <c r="A852" t="s">
        <v>65</v>
      </c>
      <c r="B852" s="7">
        <v>7180.42</v>
      </c>
    </row>
    <row r="853" spans="1:2">
      <c r="A853" t="s">
        <v>459</v>
      </c>
      <c r="B853" s="7">
        <v>6900.6999999999971</v>
      </c>
    </row>
    <row r="854" spans="1:2">
      <c r="A854" t="s">
        <v>49</v>
      </c>
      <c r="B854" s="7">
        <v>6285.6999999999989</v>
      </c>
    </row>
    <row r="855" spans="1:2">
      <c r="A855" t="s">
        <v>301</v>
      </c>
      <c r="B855" s="7">
        <v>6251.61</v>
      </c>
    </row>
    <row r="856" spans="1:2">
      <c r="A856" t="s">
        <v>460</v>
      </c>
      <c r="B856" s="7">
        <v>6171.5000000000009</v>
      </c>
    </row>
    <row r="857" spans="1:2">
      <c r="A857" t="s">
        <v>461</v>
      </c>
      <c r="B857" s="7">
        <v>5775.41</v>
      </c>
    </row>
    <row r="858" spans="1:2">
      <c r="A858" t="s">
        <v>462</v>
      </c>
      <c r="B858" s="7">
        <v>5449.68</v>
      </c>
    </row>
    <row r="859" spans="1:2">
      <c r="A859" t="s">
        <v>58</v>
      </c>
      <c r="B859" s="7">
        <v>5128.38</v>
      </c>
    </row>
    <row r="860" spans="1:2">
      <c r="A860" t="s">
        <v>311</v>
      </c>
      <c r="B860" s="7">
        <v>5108.57</v>
      </c>
    </row>
    <row r="861" spans="1:2">
      <c r="A861" t="s">
        <v>463</v>
      </c>
      <c r="B861" s="7">
        <v>4927.22</v>
      </c>
    </row>
    <row r="862" spans="1:2">
      <c r="A862" t="s">
        <v>464</v>
      </c>
      <c r="B862" s="7">
        <v>4910.3600000000006</v>
      </c>
    </row>
    <row r="863" spans="1:2">
      <c r="A863" t="s">
        <v>294</v>
      </c>
      <c r="B863" s="7">
        <v>4838.369999999999</v>
      </c>
    </row>
    <row r="864" spans="1:2">
      <c r="A864" t="s">
        <v>465</v>
      </c>
      <c r="B864" s="7">
        <v>4826.7899999999991</v>
      </c>
    </row>
    <row r="865" spans="1:2">
      <c r="A865" t="s">
        <v>466</v>
      </c>
      <c r="B865" s="7">
        <v>4759.32</v>
      </c>
    </row>
    <row r="866" spans="1:2">
      <c r="A866" t="s">
        <v>302</v>
      </c>
      <c r="B866" s="7">
        <v>4571.4800000000005</v>
      </c>
    </row>
    <row r="867" spans="1:2">
      <c r="A867" t="s">
        <v>309</v>
      </c>
      <c r="B867" s="7">
        <v>4434.33</v>
      </c>
    </row>
    <row r="868" spans="1:2">
      <c r="A868" t="s">
        <v>39</v>
      </c>
      <c r="B868" s="7">
        <v>4356.08</v>
      </c>
    </row>
    <row r="869" spans="1:2">
      <c r="A869" t="s">
        <v>467</v>
      </c>
      <c r="B869" s="7">
        <v>4267.3500000000013</v>
      </c>
    </row>
    <row r="870" spans="1:2">
      <c r="A870" t="s">
        <v>468</v>
      </c>
      <c r="B870" s="7">
        <v>4241.5600000000004</v>
      </c>
    </row>
    <row r="871" spans="1:2">
      <c r="A871" t="s">
        <v>469</v>
      </c>
      <c r="B871" s="7">
        <v>4156.29</v>
      </c>
    </row>
    <row r="872" spans="1:2">
      <c r="A872" t="s">
        <v>470</v>
      </c>
      <c r="B872" s="7">
        <v>4063.8000000000006</v>
      </c>
    </row>
    <row r="873" spans="1:2">
      <c r="A873" t="s">
        <v>471</v>
      </c>
      <c r="B873" s="7">
        <v>3984.46</v>
      </c>
    </row>
    <row r="874" spans="1:2">
      <c r="A874" t="s">
        <v>472</v>
      </c>
      <c r="B874" s="7">
        <v>3885.0500000000011</v>
      </c>
    </row>
    <row r="875" spans="1:2">
      <c r="A875" t="s">
        <v>473</v>
      </c>
      <c r="B875" s="7">
        <v>3862.4299999999994</v>
      </c>
    </row>
    <row r="876" spans="1:2">
      <c r="A876" t="s">
        <v>474</v>
      </c>
      <c r="B876" s="7">
        <v>3819</v>
      </c>
    </row>
    <row r="877" spans="1:2">
      <c r="A877" t="s">
        <v>305</v>
      </c>
      <c r="B877" s="7">
        <v>3706.7499999999986</v>
      </c>
    </row>
    <row r="878" spans="1:2">
      <c r="A878" t="s">
        <v>475</v>
      </c>
      <c r="B878" s="7">
        <v>3700.5900000000011</v>
      </c>
    </row>
    <row r="879" spans="1:2">
      <c r="A879" t="s">
        <v>59</v>
      </c>
      <c r="B879" s="7">
        <v>3638.4</v>
      </c>
    </row>
    <row r="880" spans="1:2">
      <c r="A880" t="s">
        <v>476</v>
      </c>
      <c r="B880" s="7">
        <v>3608.9600000000009</v>
      </c>
    </row>
    <row r="881" spans="1:2">
      <c r="A881" t="s">
        <v>71</v>
      </c>
      <c r="B881" s="7">
        <v>3410.8100000000004</v>
      </c>
    </row>
    <row r="882" spans="1:2">
      <c r="A882" t="s">
        <v>46</v>
      </c>
      <c r="B882" s="7">
        <v>3224.670000000001</v>
      </c>
    </row>
    <row r="883" spans="1:2">
      <c r="A883" t="s">
        <v>307</v>
      </c>
      <c r="B883" s="7">
        <v>3210.1600000000003</v>
      </c>
    </row>
    <row r="884" spans="1:2">
      <c r="A884" t="s">
        <v>272</v>
      </c>
      <c r="B884" s="7">
        <v>3200</v>
      </c>
    </row>
    <row r="885" spans="1:2">
      <c r="A885" t="s">
        <v>477</v>
      </c>
      <c r="B885" s="7">
        <v>2899.2299999999996</v>
      </c>
    </row>
    <row r="886" spans="1:2">
      <c r="A886" t="s">
        <v>41</v>
      </c>
      <c r="B886" s="7">
        <v>2713.12</v>
      </c>
    </row>
    <row r="887" spans="1:2">
      <c r="A887" t="s">
        <v>43</v>
      </c>
      <c r="B887" s="7">
        <v>2658.32</v>
      </c>
    </row>
    <row r="888" spans="1:2">
      <c r="A888" t="s">
        <v>478</v>
      </c>
      <c r="B888" s="7">
        <v>2656.6999999999989</v>
      </c>
    </row>
    <row r="889" spans="1:2">
      <c r="A889" t="s">
        <v>479</v>
      </c>
      <c r="B889" s="7">
        <v>2619.9500000000007</v>
      </c>
    </row>
    <row r="890" spans="1:2">
      <c r="A890" t="s">
        <v>480</v>
      </c>
      <c r="B890" s="7">
        <v>2569.9299999999998</v>
      </c>
    </row>
    <row r="891" spans="1:2">
      <c r="A891" t="s">
        <v>481</v>
      </c>
      <c r="B891" s="7">
        <v>2558.8299999999995</v>
      </c>
    </row>
    <row r="892" spans="1:2">
      <c r="A892" t="s">
        <v>482</v>
      </c>
      <c r="B892" s="7">
        <v>2530.5100000000016</v>
      </c>
    </row>
    <row r="893" spans="1:2">
      <c r="A893" t="s">
        <v>483</v>
      </c>
      <c r="B893" s="7">
        <v>2500</v>
      </c>
    </row>
    <row r="894" spans="1:2">
      <c r="A894" t="s">
        <v>484</v>
      </c>
      <c r="B894" s="7">
        <v>2500</v>
      </c>
    </row>
    <row r="895" spans="1:2">
      <c r="A895" t="s">
        <v>289</v>
      </c>
      <c r="B895" s="7">
        <v>2400</v>
      </c>
    </row>
    <row r="896" spans="1:2">
      <c r="A896" t="s">
        <v>485</v>
      </c>
      <c r="B896" s="7">
        <v>2345.16</v>
      </c>
    </row>
    <row r="897" spans="1:2">
      <c r="A897" t="s">
        <v>64</v>
      </c>
      <c r="B897" s="7">
        <v>2303.2700000000004</v>
      </c>
    </row>
    <row r="898" spans="1:2">
      <c r="A898" t="s">
        <v>486</v>
      </c>
      <c r="B898" s="7">
        <v>2272.23</v>
      </c>
    </row>
    <row r="899" spans="1:2">
      <c r="A899" t="s">
        <v>487</v>
      </c>
      <c r="B899" s="7">
        <v>2246.8200000000002</v>
      </c>
    </row>
    <row r="900" spans="1:2">
      <c r="A900" t="s">
        <v>45</v>
      </c>
      <c r="B900" s="7">
        <v>2240.1999999999998</v>
      </c>
    </row>
    <row r="901" spans="1:2">
      <c r="A901" t="s">
        <v>488</v>
      </c>
      <c r="B901" s="7">
        <v>2044.3400000000022</v>
      </c>
    </row>
    <row r="902" spans="1:2">
      <c r="A902" t="s">
        <v>489</v>
      </c>
      <c r="B902" s="7">
        <v>2000</v>
      </c>
    </row>
    <row r="903" spans="1:2">
      <c r="A903" t="s">
        <v>490</v>
      </c>
      <c r="B903" s="7">
        <v>1988.5499999999997</v>
      </c>
    </row>
    <row r="904" spans="1:2">
      <c r="A904" t="s">
        <v>491</v>
      </c>
      <c r="B904" s="7">
        <v>1946.58</v>
      </c>
    </row>
    <row r="905" spans="1:2">
      <c r="A905" t="s">
        <v>492</v>
      </c>
      <c r="B905" s="7">
        <v>1944.55</v>
      </c>
    </row>
    <row r="906" spans="1:2">
      <c r="A906" t="s">
        <v>291</v>
      </c>
      <c r="B906" s="7">
        <v>1940.6699999999996</v>
      </c>
    </row>
    <row r="907" spans="1:2">
      <c r="A907" t="s">
        <v>67</v>
      </c>
      <c r="B907" s="7">
        <v>1932.42</v>
      </c>
    </row>
    <row r="908" spans="1:2">
      <c r="A908" t="s">
        <v>493</v>
      </c>
      <c r="B908" s="7">
        <v>1824.55</v>
      </c>
    </row>
    <row r="909" spans="1:2">
      <c r="A909" t="s">
        <v>494</v>
      </c>
      <c r="B909" s="7">
        <v>1796.1200000000003</v>
      </c>
    </row>
    <row r="910" spans="1:2">
      <c r="A910" t="s">
        <v>495</v>
      </c>
      <c r="B910" s="7">
        <v>1775.8299999999995</v>
      </c>
    </row>
    <row r="911" spans="1:2">
      <c r="A911" t="s">
        <v>496</v>
      </c>
      <c r="B911" s="7">
        <v>1766.4399999999998</v>
      </c>
    </row>
    <row r="912" spans="1:2">
      <c r="A912" t="s">
        <v>497</v>
      </c>
      <c r="B912" s="7">
        <v>1765.4300000000005</v>
      </c>
    </row>
    <row r="913" spans="1:2">
      <c r="A913" t="s">
        <v>498</v>
      </c>
      <c r="B913" s="7">
        <v>1689.2900000000002</v>
      </c>
    </row>
    <row r="914" spans="1:2">
      <c r="A914" t="s">
        <v>499</v>
      </c>
      <c r="B914" s="7">
        <v>1641.77</v>
      </c>
    </row>
    <row r="915" spans="1:2">
      <c r="A915" t="s">
        <v>500</v>
      </c>
      <c r="B915" s="7">
        <v>1514.26</v>
      </c>
    </row>
    <row r="916" spans="1:2">
      <c r="A916" t="s">
        <v>284</v>
      </c>
      <c r="B916" s="7">
        <v>1414.9199999999996</v>
      </c>
    </row>
    <row r="917" spans="1:2">
      <c r="A917" t="s">
        <v>501</v>
      </c>
      <c r="B917" s="7">
        <v>1372.21</v>
      </c>
    </row>
    <row r="918" spans="1:2">
      <c r="A918" t="s">
        <v>502</v>
      </c>
      <c r="B918" s="7">
        <v>1368.9699999999996</v>
      </c>
    </row>
    <row r="919" spans="1:2">
      <c r="A919" t="s">
        <v>503</v>
      </c>
      <c r="B919" s="7">
        <v>1358.3899999999999</v>
      </c>
    </row>
    <row r="920" spans="1:2">
      <c r="A920" t="s">
        <v>504</v>
      </c>
      <c r="B920" s="7">
        <v>1311.55</v>
      </c>
    </row>
    <row r="921" spans="1:2">
      <c r="A921" t="s">
        <v>505</v>
      </c>
      <c r="B921" s="7">
        <v>1296.8200000000002</v>
      </c>
    </row>
    <row r="922" spans="1:2">
      <c r="A922" t="s">
        <v>506</v>
      </c>
      <c r="B922" s="7">
        <v>1278.43</v>
      </c>
    </row>
    <row r="923" spans="1:2">
      <c r="A923" t="s">
        <v>507</v>
      </c>
      <c r="B923" s="7">
        <v>1264.8399999999999</v>
      </c>
    </row>
    <row r="924" spans="1:2">
      <c r="A924" t="s">
        <v>508</v>
      </c>
      <c r="B924" s="7">
        <v>1245.8700000000003</v>
      </c>
    </row>
    <row r="925" spans="1:2">
      <c r="A925" t="s">
        <v>509</v>
      </c>
      <c r="B925" s="7">
        <v>1188.98</v>
      </c>
    </row>
    <row r="926" spans="1:2">
      <c r="A926" t="s">
        <v>292</v>
      </c>
      <c r="B926" s="7">
        <v>1110.33</v>
      </c>
    </row>
    <row r="927" spans="1:2">
      <c r="A927" t="s">
        <v>510</v>
      </c>
      <c r="B927" s="7">
        <v>1037.69</v>
      </c>
    </row>
    <row r="928" spans="1:2">
      <c r="A928" t="s">
        <v>511</v>
      </c>
      <c r="B928" s="7">
        <v>1006.47</v>
      </c>
    </row>
    <row r="929" spans="1:2">
      <c r="A929" t="s">
        <v>512</v>
      </c>
      <c r="B929" s="7">
        <v>966.63</v>
      </c>
    </row>
    <row r="930" spans="1:2">
      <c r="A930" t="s">
        <v>513</v>
      </c>
      <c r="B930" s="7">
        <v>956.48999999999978</v>
      </c>
    </row>
    <row r="931" spans="1:2">
      <c r="A931" t="s">
        <v>514</v>
      </c>
      <c r="B931" s="7">
        <v>955.3</v>
      </c>
    </row>
    <row r="932" spans="1:2">
      <c r="A932" t="s">
        <v>515</v>
      </c>
      <c r="B932" s="7">
        <v>928.91000000000008</v>
      </c>
    </row>
    <row r="933" spans="1:2">
      <c r="A933" t="s">
        <v>516</v>
      </c>
      <c r="B933" s="7">
        <v>891.71999999999991</v>
      </c>
    </row>
    <row r="934" spans="1:2">
      <c r="A934" t="s">
        <v>517</v>
      </c>
      <c r="B934" s="7">
        <v>870.24000000000012</v>
      </c>
    </row>
    <row r="935" spans="1:2">
      <c r="A935" t="s">
        <v>518</v>
      </c>
      <c r="B935" s="7">
        <v>839.61000000000013</v>
      </c>
    </row>
    <row r="936" spans="1:2">
      <c r="A936" t="s">
        <v>519</v>
      </c>
      <c r="B936" s="7">
        <v>833.99</v>
      </c>
    </row>
    <row r="937" spans="1:2">
      <c r="A937" t="s">
        <v>520</v>
      </c>
      <c r="B937" s="7">
        <v>826.01</v>
      </c>
    </row>
    <row r="938" spans="1:2">
      <c r="A938" t="s">
        <v>521</v>
      </c>
      <c r="B938" s="7">
        <v>818.5</v>
      </c>
    </row>
    <row r="939" spans="1:2">
      <c r="A939" t="s">
        <v>522</v>
      </c>
      <c r="B939" s="7">
        <v>807.49</v>
      </c>
    </row>
    <row r="940" spans="1:2">
      <c r="A940" t="s">
        <v>523</v>
      </c>
      <c r="B940" s="7">
        <v>773.97</v>
      </c>
    </row>
    <row r="941" spans="1:2">
      <c r="A941" t="s">
        <v>524</v>
      </c>
      <c r="B941" s="7">
        <v>770</v>
      </c>
    </row>
    <row r="942" spans="1:2">
      <c r="A942" t="s">
        <v>296</v>
      </c>
      <c r="B942" s="7">
        <v>767.82999999999993</v>
      </c>
    </row>
    <row r="943" spans="1:2">
      <c r="A943" t="s">
        <v>525</v>
      </c>
      <c r="B943" s="7">
        <v>757.11000000000013</v>
      </c>
    </row>
    <row r="944" spans="1:2">
      <c r="A944" t="s">
        <v>526</v>
      </c>
      <c r="B944" s="7">
        <v>755.15</v>
      </c>
    </row>
    <row r="945" spans="1:2">
      <c r="A945" t="s">
        <v>527</v>
      </c>
      <c r="B945" s="7">
        <v>751.64999999999975</v>
      </c>
    </row>
    <row r="946" spans="1:2">
      <c r="A946" t="s">
        <v>528</v>
      </c>
      <c r="B946" s="7">
        <v>750</v>
      </c>
    </row>
    <row r="947" spans="1:2">
      <c r="A947" t="s">
        <v>529</v>
      </c>
      <c r="B947" s="7">
        <v>745.75</v>
      </c>
    </row>
    <row r="948" spans="1:2">
      <c r="A948" t="s">
        <v>530</v>
      </c>
      <c r="B948" s="7">
        <v>725.5500000000003</v>
      </c>
    </row>
    <row r="949" spans="1:2">
      <c r="A949" t="s">
        <v>531</v>
      </c>
      <c r="B949" s="7">
        <v>700</v>
      </c>
    </row>
    <row r="950" spans="1:2">
      <c r="A950" t="s">
        <v>532</v>
      </c>
      <c r="B950" s="7">
        <v>694.1</v>
      </c>
    </row>
    <row r="951" spans="1:2">
      <c r="A951" t="s">
        <v>533</v>
      </c>
      <c r="B951" s="7">
        <v>669.95</v>
      </c>
    </row>
    <row r="952" spans="1:2">
      <c r="A952" t="s">
        <v>534</v>
      </c>
      <c r="B952" s="7">
        <v>650.9699999999998</v>
      </c>
    </row>
    <row r="953" spans="1:2">
      <c r="A953" t="s">
        <v>535</v>
      </c>
      <c r="B953" s="7">
        <v>646.25</v>
      </c>
    </row>
    <row r="954" spans="1:2">
      <c r="A954" t="s">
        <v>536</v>
      </c>
      <c r="B954" s="7">
        <v>645.47000000000025</v>
      </c>
    </row>
    <row r="955" spans="1:2">
      <c r="A955" t="s">
        <v>537</v>
      </c>
      <c r="B955" s="7">
        <v>644.31999999999994</v>
      </c>
    </row>
    <row r="956" spans="1:2">
      <c r="A956" t="s">
        <v>538</v>
      </c>
      <c r="B956" s="7">
        <v>641.25</v>
      </c>
    </row>
    <row r="957" spans="1:2">
      <c r="A957" t="s">
        <v>539</v>
      </c>
      <c r="B957" s="7">
        <v>635</v>
      </c>
    </row>
    <row r="958" spans="1:2">
      <c r="A958" t="s">
        <v>540</v>
      </c>
      <c r="B958" s="7">
        <v>628.29</v>
      </c>
    </row>
    <row r="959" spans="1:2">
      <c r="A959" t="s">
        <v>541</v>
      </c>
      <c r="B959" s="7">
        <v>583.85</v>
      </c>
    </row>
    <row r="960" spans="1:2">
      <c r="A960" t="s">
        <v>542</v>
      </c>
      <c r="B960" s="7">
        <v>579.10000000000014</v>
      </c>
    </row>
    <row r="961" spans="1:2">
      <c r="A961" t="s">
        <v>543</v>
      </c>
      <c r="B961" s="7">
        <v>520.72</v>
      </c>
    </row>
    <row r="962" spans="1:2">
      <c r="A962" t="s">
        <v>544</v>
      </c>
      <c r="B962" s="7">
        <v>514.09</v>
      </c>
    </row>
    <row r="963" spans="1:2">
      <c r="A963" t="s">
        <v>545</v>
      </c>
      <c r="B963" s="7">
        <v>513.42999999999995</v>
      </c>
    </row>
    <row r="964" spans="1:2">
      <c r="A964" t="s">
        <v>68</v>
      </c>
      <c r="B964" s="7">
        <v>512.37</v>
      </c>
    </row>
    <row r="965" spans="1:2">
      <c r="A965" t="s">
        <v>546</v>
      </c>
      <c r="B965" s="7">
        <v>511.91000000000008</v>
      </c>
    </row>
    <row r="966" spans="1:2">
      <c r="A966" t="s">
        <v>267</v>
      </c>
      <c r="B966" s="7">
        <v>500</v>
      </c>
    </row>
    <row r="967" spans="1:2">
      <c r="A967" t="s">
        <v>547</v>
      </c>
      <c r="B967" s="7">
        <v>475.03</v>
      </c>
    </row>
    <row r="968" spans="1:2">
      <c r="A968" t="s">
        <v>548</v>
      </c>
      <c r="B968" s="7">
        <v>464.24999999999989</v>
      </c>
    </row>
    <row r="969" spans="1:2">
      <c r="A969" t="s">
        <v>549</v>
      </c>
      <c r="B969" s="7">
        <v>452.89</v>
      </c>
    </row>
    <row r="970" spans="1:2">
      <c r="A970" t="s">
        <v>550</v>
      </c>
      <c r="B970" s="7">
        <v>450.44000000000005</v>
      </c>
    </row>
    <row r="971" spans="1:2">
      <c r="A971" t="s">
        <v>551</v>
      </c>
      <c r="B971" s="7">
        <v>450.38000000000005</v>
      </c>
    </row>
    <row r="972" spans="1:2">
      <c r="A972" t="s">
        <v>313</v>
      </c>
      <c r="B972" s="7">
        <v>443.25000000000006</v>
      </c>
    </row>
    <row r="973" spans="1:2">
      <c r="A973" t="s">
        <v>552</v>
      </c>
      <c r="B973" s="7">
        <v>430</v>
      </c>
    </row>
    <row r="974" spans="1:2">
      <c r="A974" t="s">
        <v>553</v>
      </c>
      <c r="B974" s="7">
        <v>426.34999999999997</v>
      </c>
    </row>
    <row r="975" spans="1:2">
      <c r="A975" t="s">
        <v>554</v>
      </c>
      <c r="B975" s="7">
        <v>425.44</v>
      </c>
    </row>
    <row r="976" spans="1:2">
      <c r="A976" t="s">
        <v>555</v>
      </c>
      <c r="B976" s="7">
        <v>416.72</v>
      </c>
    </row>
    <row r="977" spans="1:2">
      <c r="A977" t="s">
        <v>556</v>
      </c>
      <c r="B977" s="7">
        <v>393.46999999999991</v>
      </c>
    </row>
    <row r="978" spans="1:2">
      <c r="A978" t="s">
        <v>557</v>
      </c>
      <c r="B978" s="7">
        <v>329</v>
      </c>
    </row>
    <row r="979" spans="1:2">
      <c r="A979" t="s">
        <v>558</v>
      </c>
      <c r="B979" s="7">
        <v>314.32000000000005</v>
      </c>
    </row>
    <row r="980" spans="1:2">
      <c r="A980" t="s">
        <v>275</v>
      </c>
      <c r="B980" s="7">
        <v>301.27999999999997</v>
      </c>
    </row>
    <row r="981" spans="1:2">
      <c r="A981" t="s">
        <v>559</v>
      </c>
      <c r="B981" s="7">
        <v>300</v>
      </c>
    </row>
    <row r="982" spans="1:2">
      <c r="A982" t="s">
        <v>560</v>
      </c>
      <c r="B982" s="7">
        <v>299.99999999999994</v>
      </c>
    </row>
    <row r="983" spans="1:2">
      <c r="A983" t="s">
        <v>561</v>
      </c>
      <c r="B983" s="7">
        <v>294.35999999999996</v>
      </c>
    </row>
    <row r="984" spans="1:2">
      <c r="A984" t="s">
        <v>562</v>
      </c>
      <c r="B984" s="7">
        <v>284.65999999999997</v>
      </c>
    </row>
    <row r="985" spans="1:2">
      <c r="A985" t="s">
        <v>563</v>
      </c>
      <c r="B985" s="7">
        <v>281.59000000000003</v>
      </c>
    </row>
    <row r="986" spans="1:2">
      <c r="A986" t="s">
        <v>564</v>
      </c>
      <c r="B986" s="7">
        <v>278.17</v>
      </c>
    </row>
    <row r="987" spans="1:2">
      <c r="A987" t="s">
        <v>565</v>
      </c>
      <c r="B987" s="7">
        <v>254.93</v>
      </c>
    </row>
    <row r="988" spans="1:2">
      <c r="A988" t="s">
        <v>566</v>
      </c>
      <c r="B988" s="7">
        <v>252.92</v>
      </c>
    </row>
    <row r="989" spans="1:2">
      <c r="A989" t="s">
        <v>567</v>
      </c>
      <c r="B989" s="7">
        <v>252.11999999999998</v>
      </c>
    </row>
    <row r="990" spans="1:2">
      <c r="A990" t="s">
        <v>568</v>
      </c>
      <c r="B990" s="7">
        <v>250</v>
      </c>
    </row>
    <row r="991" spans="1:2">
      <c r="A991" t="s">
        <v>569</v>
      </c>
      <c r="B991" s="7">
        <v>248.22</v>
      </c>
    </row>
    <row r="992" spans="1:2">
      <c r="A992" t="s">
        <v>287</v>
      </c>
      <c r="B992" s="7">
        <v>233.3</v>
      </c>
    </row>
    <row r="993" spans="1:2">
      <c r="A993" t="s">
        <v>570</v>
      </c>
      <c r="B993" s="7">
        <v>230.72</v>
      </c>
    </row>
    <row r="994" spans="1:2">
      <c r="A994" t="s">
        <v>571</v>
      </c>
      <c r="B994" s="7">
        <v>227.8</v>
      </c>
    </row>
    <row r="995" spans="1:2">
      <c r="A995" t="s">
        <v>572</v>
      </c>
      <c r="B995" s="7">
        <v>225</v>
      </c>
    </row>
    <row r="996" spans="1:2">
      <c r="A996" t="s">
        <v>573</v>
      </c>
      <c r="B996" s="7">
        <v>219.57999999999998</v>
      </c>
    </row>
    <row r="997" spans="1:2">
      <c r="A997" t="s">
        <v>574</v>
      </c>
      <c r="B997" s="7">
        <v>217.02</v>
      </c>
    </row>
    <row r="998" spans="1:2">
      <c r="A998" t="s">
        <v>575</v>
      </c>
      <c r="B998" s="7">
        <v>207.43</v>
      </c>
    </row>
    <row r="999" spans="1:2">
      <c r="A999" t="s">
        <v>576</v>
      </c>
      <c r="B999" s="7">
        <v>207</v>
      </c>
    </row>
    <row r="1000" spans="1:2">
      <c r="A1000" t="s">
        <v>577</v>
      </c>
      <c r="B1000" s="7">
        <v>205.74</v>
      </c>
    </row>
    <row r="1001" spans="1:2">
      <c r="A1001" t="s">
        <v>578</v>
      </c>
      <c r="B1001" s="7">
        <v>204.65</v>
      </c>
    </row>
    <row r="1002" spans="1:2">
      <c r="A1002" t="s">
        <v>579</v>
      </c>
      <c r="B1002" s="7">
        <v>201.57</v>
      </c>
    </row>
    <row r="1003" spans="1:2">
      <c r="A1003" t="s">
        <v>269</v>
      </c>
      <c r="B1003" s="7">
        <v>191.74</v>
      </c>
    </row>
    <row r="1004" spans="1:2">
      <c r="A1004" t="s">
        <v>580</v>
      </c>
      <c r="B1004" s="7">
        <v>191.39999999999998</v>
      </c>
    </row>
    <row r="1005" spans="1:2">
      <c r="A1005" t="s">
        <v>581</v>
      </c>
      <c r="B1005" s="7">
        <v>187.95</v>
      </c>
    </row>
    <row r="1006" spans="1:2">
      <c r="A1006" t="s">
        <v>582</v>
      </c>
      <c r="B1006" s="7">
        <v>185.56</v>
      </c>
    </row>
    <row r="1007" spans="1:2">
      <c r="A1007" t="s">
        <v>583</v>
      </c>
      <c r="B1007" s="7">
        <v>175.57</v>
      </c>
    </row>
    <row r="1008" spans="1:2">
      <c r="A1008" t="s">
        <v>297</v>
      </c>
      <c r="B1008" s="7">
        <v>175.52</v>
      </c>
    </row>
    <row r="1009" spans="1:2">
      <c r="A1009" t="s">
        <v>584</v>
      </c>
      <c r="B1009" s="7">
        <v>172.64999999999998</v>
      </c>
    </row>
    <row r="1010" spans="1:2">
      <c r="A1010" t="s">
        <v>585</v>
      </c>
      <c r="B1010" s="7">
        <v>171.35</v>
      </c>
    </row>
    <row r="1011" spans="1:2">
      <c r="A1011" t="s">
        <v>586</v>
      </c>
      <c r="B1011" s="7">
        <v>170.31</v>
      </c>
    </row>
    <row r="1012" spans="1:2">
      <c r="A1012" t="s">
        <v>587</v>
      </c>
      <c r="B1012" s="7">
        <v>168.37</v>
      </c>
    </row>
    <row r="1013" spans="1:2">
      <c r="A1013" t="s">
        <v>588</v>
      </c>
      <c r="B1013" s="7">
        <v>165.28</v>
      </c>
    </row>
    <row r="1014" spans="1:2">
      <c r="A1014" t="s">
        <v>589</v>
      </c>
      <c r="B1014" s="7">
        <v>163.03</v>
      </c>
    </row>
    <row r="1015" spans="1:2">
      <c r="A1015" t="s">
        <v>590</v>
      </c>
      <c r="B1015" s="7">
        <v>162.44999999999999</v>
      </c>
    </row>
    <row r="1016" spans="1:2">
      <c r="A1016" t="s">
        <v>591</v>
      </c>
      <c r="B1016" s="7">
        <v>160.51</v>
      </c>
    </row>
    <row r="1017" spans="1:2">
      <c r="A1017" t="s">
        <v>592</v>
      </c>
      <c r="B1017" s="7">
        <v>158.91999999999999</v>
      </c>
    </row>
    <row r="1018" spans="1:2">
      <c r="A1018" t="s">
        <v>593</v>
      </c>
      <c r="B1018" s="7">
        <v>150.89999999999998</v>
      </c>
    </row>
    <row r="1019" spans="1:2">
      <c r="A1019" t="s">
        <v>594</v>
      </c>
      <c r="B1019" s="7">
        <v>143.53</v>
      </c>
    </row>
    <row r="1020" spans="1:2">
      <c r="A1020" t="s">
        <v>595</v>
      </c>
      <c r="B1020" s="7">
        <v>140.51</v>
      </c>
    </row>
    <row r="1021" spans="1:2">
      <c r="A1021" t="s">
        <v>596</v>
      </c>
      <c r="B1021" s="7">
        <v>140.36000000000001</v>
      </c>
    </row>
    <row r="1022" spans="1:2">
      <c r="A1022" t="s">
        <v>597</v>
      </c>
      <c r="B1022" s="7">
        <v>138.76999999999998</v>
      </c>
    </row>
    <row r="1023" spans="1:2">
      <c r="A1023" t="s">
        <v>598</v>
      </c>
      <c r="B1023" s="7">
        <v>138.44</v>
      </c>
    </row>
    <row r="1024" spans="1:2">
      <c r="A1024" t="s">
        <v>599</v>
      </c>
      <c r="B1024" s="7">
        <v>137.84</v>
      </c>
    </row>
    <row r="1025" spans="1:2">
      <c r="A1025" t="s">
        <v>600</v>
      </c>
      <c r="B1025" s="7">
        <v>135.17999999999998</v>
      </c>
    </row>
    <row r="1026" spans="1:2">
      <c r="A1026" t="s">
        <v>601</v>
      </c>
      <c r="B1026" s="7">
        <v>134.54</v>
      </c>
    </row>
    <row r="1027" spans="1:2">
      <c r="A1027" t="s">
        <v>602</v>
      </c>
      <c r="B1027" s="7">
        <v>127.84</v>
      </c>
    </row>
    <row r="1028" spans="1:2">
      <c r="A1028" t="s">
        <v>603</v>
      </c>
      <c r="B1028" s="7">
        <v>126.47999999999999</v>
      </c>
    </row>
    <row r="1029" spans="1:2">
      <c r="A1029" t="s">
        <v>604</v>
      </c>
      <c r="B1029" s="7">
        <v>116.63999999999999</v>
      </c>
    </row>
    <row r="1030" spans="1:2">
      <c r="A1030" t="s">
        <v>605</v>
      </c>
      <c r="B1030" s="7">
        <v>114.55999999999999</v>
      </c>
    </row>
    <row r="1031" spans="1:2">
      <c r="A1031" t="s">
        <v>606</v>
      </c>
      <c r="B1031" s="7">
        <v>113.27</v>
      </c>
    </row>
    <row r="1032" spans="1:2">
      <c r="A1032" t="s">
        <v>607</v>
      </c>
      <c r="B1032" s="7">
        <v>111.44</v>
      </c>
    </row>
    <row r="1033" spans="1:2">
      <c r="A1033" t="s">
        <v>273</v>
      </c>
      <c r="B1033" s="7">
        <v>111.1</v>
      </c>
    </row>
    <row r="1034" spans="1:2">
      <c r="A1034" t="s">
        <v>608</v>
      </c>
      <c r="B1034" s="7">
        <v>110.27999999999992</v>
      </c>
    </row>
    <row r="1035" spans="1:2">
      <c r="A1035" t="s">
        <v>609</v>
      </c>
      <c r="B1035" s="7">
        <v>108.67</v>
      </c>
    </row>
    <row r="1036" spans="1:2">
      <c r="A1036" t="s">
        <v>610</v>
      </c>
      <c r="B1036" s="7">
        <v>106.33</v>
      </c>
    </row>
    <row r="1037" spans="1:2">
      <c r="A1037" t="s">
        <v>611</v>
      </c>
      <c r="B1037" s="7">
        <v>105.69999999999999</v>
      </c>
    </row>
    <row r="1038" spans="1:2">
      <c r="A1038" t="s">
        <v>612</v>
      </c>
      <c r="B1038" s="7">
        <v>101.77</v>
      </c>
    </row>
    <row r="1039" spans="1:2">
      <c r="A1039" t="s">
        <v>613</v>
      </c>
      <c r="B1039" s="7">
        <v>101.75</v>
      </c>
    </row>
    <row r="1040" spans="1:2">
      <c r="A1040" t="s">
        <v>279</v>
      </c>
      <c r="B1040" s="7">
        <v>101.26</v>
      </c>
    </row>
    <row r="1041" spans="1:2">
      <c r="A1041" t="s">
        <v>614</v>
      </c>
      <c r="B1041" s="7">
        <v>101.13</v>
      </c>
    </row>
    <row r="1042" spans="1:2">
      <c r="A1042" t="s">
        <v>615</v>
      </c>
      <c r="B1042" s="7">
        <v>100.95</v>
      </c>
    </row>
    <row r="1043" spans="1:2">
      <c r="A1043" t="s">
        <v>616</v>
      </c>
      <c r="B1043" s="7">
        <v>100</v>
      </c>
    </row>
    <row r="1044" spans="1:2">
      <c r="A1044" t="s">
        <v>617</v>
      </c>
      <c r="B1044" s="7">
        <v>100</v>
      </c>
    </row>
    <row r="1045" spans="1:2">
      <c r="A1045" t="s">
        <v>618</v>
      </c>
      <c r="B1045" s="7">
        <v>99.51</v>
      </c>
    </row>
    <row r="1046" spans="1:2">
      <c r="A1046" t="s">
        <v>619</v>
      </c>
      <c r="B1046" s="7">
        <v>96.850000000000009</v>
      </c>
    </row>
    <row r="1047" spans="1:2">
      <c r="A1047" t="s">
        <v>620</v>
      </c>
      <c r="B1047" s="7">
        <v>96.07</v>
      </c>
    </row>
    <row r="1048" spans="1:2">
      <c r="A1048" t="s">
        <v>621</v>
      </c>
      <c r="B1048" s="7">
        <v>94.330000000000013</v>
      </c>
    </row>
    <row r="1049" spans="1:2">
      <c r="A1049" t="s">
        <v>622</v>
      </c>
      <c r="B1049" s="7">
        <v>92</v>
      </c>
    </row>
    <row r="1050" spans="1:2">
      <c r="A1050" t="s">
        <v>623</v>
      </c>
      <c r="B1050" s="7">
        <v>87.34</v>
      </c>
    </row>
    <row r="1051" spans="1:2">
      <c r="A1051" t="s">
        <v>624</v>
      </c>
      <c r="B1051" s="7">
        <v>76.459999999999994</v>
      </c>
    </row>
    <row r="1052" spans="1:2">
      <c r="A1052" t="s">
        <v>625</v>
      </c>
      <c r="B1052" s="7">
        <v>72.78</v>
      </c>
    </row>
    <row r="1053" spans="1:2">
      <c r="A1053" t="s">
        <v>626</v>
      </c>
      <c r="B1053" s="7">
        <v>71.84</v>
      </c>
    </row>
    <row r="1054" spans="1:2">
      <c r="A1054" t="s">
        <v>627</v>
      </c>
      <c r="B1054" s="7">
        <v>70.03</v>
      </c>
    </row>
    <row r="1055" spans="1:2">
      <c r="A1055" t="s">
        <v>628</v>
      </c>
      <c r="B1055" s="7">
        <v>64.92</v>
      </c>
    </row>
    <row r="1056" spans="1:2">
      <c r="A1056" t="s">
        <v>629</v>
      </c>
      <c r="B1056" s="7">
        <v>62.11</v>
      </c>
    </row>
    <row r="1057" spans="1:2" ht="30">
      <c r="A1057" s="51" t="s">
        <v>630</v>
      </c>
      <c r="B1057" s="7">
        <v>61.7</v>
      </c>
    </row>
    <row r="1058" spans="1:2">
      <c r="A1058" t="s">
        <v>631</v>
      </c>
      <c r="B1058" s="7">
        <v>56.86</v>
      </c>
    </row>
    <row r="1059" spans="1:2">
      <c r="A1059" t="s">
        <v>632</v>
      </c>
      <c r="B1059" s="7">
        <v>56.099999999999994</v>
      </c>
    </row>
    <row r="1060" spans="1:2">
      <c r="A1060" t="s">
        <v>633</v>
      </c>
      <c r="B1060" s="7">
        <v>55</v>
      </c>
    </row>
    <row r="1061" spans="1:2">
      <c r="A1061" t="s">
        <v>634</v>
      </c>
      <c r="B1061" s="7">
        <v>53.13</v>
      </c>
    </row>
    <row r="1062" spans="1:2">
      <c r="A1062" t="s">
        <v>635</v>
      </c>
      <c r="B1062" s="7">
        <v>51.39</v>
      </c>
    </row>
    <row r="1063" spans="1:2">
      <c r="A1063" t="s">
        <v>636</v>
      </c>
      <c r="B1063" s="7">
        <v>50.98</v>
      </c>
    </row>
    <row r="1064" spans="1:2">
      <c r="A1064" t="s">
        <v>637</v>
      </c>
      <c r="B1064" s="7">
        <v>50</v>
      </c>
    </row>
    <row r="1065" spans="1:2">
      <c r="A1065" t="s">
        <v>638</v>
      </c>
      <c r="B1065" s="7">
        <v>50</v>
      </c>
    </row>
    <row r="1066" spans="1:2">
      <c r="A1066" t="s">
        <v>639</v>
      </c>
      <c r="B1066" s="7">
        <v>48.269999999999996</v>
      </c>
    </row>
    <row r="1067" spans="1:2">
      <c r="A1067" t="s">
        <v>640</v>
      </c>
      <c r="B1067" s="7">
        <v>48.25</v>
      </c>
    </row>
    <row r="1068" spans="1:2">
      <c r="A1068" t="s">
        <v>641</v>
      </c>
      <c r="B1068" s="7">
        <v>46</v>
      </c>
    </row>
    <row r="1069" spans="1:2">
      <c r="A1069" t="s">
        <v>642</v>
      </c>
      <c r="B1069" s="7">
        <v>44.29</v>
      </c>
    </row>
    <row r="1070" spans="1:2">
      <c r="A1070" t="s">
        <v>643</v>
      </c>
      <c r="B1070" s="7">
        <v>42.74</v>
      </c>
    </row>
    <row r="1071" spans="1:2">
      <c r="A1071" t="s">
        <v>644</v>
      </c>
      <c r="B1071" s="7">
        <v>39.760000000000005</v>
      </c>
    </row>
    <row r="1072" spans="1:2">
      <c r="A1072" t="s">
        <v>645</v>
      </c>
      <c r="B1072" s="7">
        <v>36.730000000000004</v>
      </c>
    </row>
    <row r="1073" spans="1:2">
      <c r="A1073" t="s">
        <v>646</v>
      </c>
      <c r="B1073" s="7">
        <v>33.9</v>
      </c>
    </row>
    <row r="1074" spans="1:2">
      <c r="A1074" t="s">
        <v>647</v>
      </c>
      <c r="B1074" s="7">
        <v>30.34</v>
      </c>
    </row>
    <row r="1075" spans="1:2">
      <c r="A1075" t="s">
        <v>648</v>
      </c>
      <c r="B1075" s="7">
        <v>29.58</v>
      </c>
    </row>
    <row r="1076" spans="1:2">
      <c r="A1076" t="s">
        <v>649</v>
      </c>
      <c r="B1076" s="7">
        <v>28.729999999999997</v>
      </c>
    </row>
    <row r="1077" spans="1:2">
      <c r="A1077" t="s">
        <v>650</v>
      </c>
      <c r="B1077" s="7">
        <v>27.77</v>
      </c>
    </row>
    <row r="1078" spans="1:2">
      <c r="A1078" t="s">
        <v>651</v>
      </c>
      <c r="B1078" s="7">
        <v>25.740000000000002</v>
      </c>
    </row>
    <row r="1079" spans="1:2">
      <c r="A1079" t="s">
        <v>276</v>
      </c>
      <c r="B1079" s="7">
        <v>23.09</v>
      </c>
    </row>
    <row r="1080" spans="1:2">
      <c r="A1080" t="s">
        <v>652</v>
      </c>
      <c r="B1080" s="7">
        <v>22.880000000000003</v>
      </c>
    </row>
    <row r="1081" spans="1:2">
      <c r="A1081" t="s">
        <v>653</v>
      </c>
      <c r="B1081" s="7">
        <v>22.7</v>
      </c>
    </row>
    <row r="1082" spans="1:2">
      <c r="A1082" t="s">
        <v>654</v>
      </c>
      <c r="B1082" s="7">
        <v>22.15</v>
      </c>
    </row>
    <row r="1083" spans="1:2">
      <c r="A1083" t="s">
        <v>655</v>
      </c>
      <c r="B1083" s="7">
        <v>22.14</v>
      </c>
    </row>
    <row r="1084" spans="1:2">
      <c r="A1084" t="s">
        <v>656</v>
      </c>
      <c r="B1084" s="7">
        <v>20</v>
      </c>
    </row>
    <row r="1085" spans="1:2">
      <c r="A1085" t="s">
        <v>265</v>
      </c>
      <c r="B1085" s="7">
        <v>19.5</v>
      </c>
    </row>
    <row r="1086" spans="1:2">
      <c r="A1086" t="s">
        <v>657</v>
      </c>
      <c r="B1086" s="7">
        <v>19</v>
      </c>
    </row>
    <row r="1087" spans="1:2">
      <c r="A1087" t="s">
        <v>658</v>
      </c>
      <c r="B1087" s="7">
        <v>17.66</v>
      </c>
    </row>
    <row r="1088" spans="1:2">
      <c r="A1088" t="s">
        <v>659</v>
      </c>
      <c r="B1088" s="7">
        <v>17.649999999999999</v>
      </c>
    </row>
    <row r="1089" spans="1:3">
      <c r="A1089" t="s">
        <v>660</v>
      </c>
      <c r="B1089" s="7">
        <v>17.309999999999999</v>
      </c>
    </row>
    <row r="1090" spans="1:3">
      <c r="A1090" t="s">
        <v>661</v>
      </c>
      <c r="B1090" s="7">
        <v>16.7</v>
      </c>
    </row>
    <row r="1091" spans="1:3">
      <c r="A1091" t="s">
        <v>662</v>
      </c>
      <c r="B1091" s="7">
        <v>15.92</v>
      </c>
    </row>
    <row r="1092" spans="1:3">
      <c r="A1092" t="s">
        <v>663</v>
      </c>
      <c r="B1092" s="7">
        <v>15.8</v>
      </c>
    </row>
    <row r="1093" spans="1:3">
      <c r="A1093" t="s">
        <v>664</v>
      </c>
      <c r="B1093" s="7">
        <v>15.7</v>
      </c>
    </row>
    <row r="1094" spans="1:3">
      <c r="A1094" t="s">
        <v>665</v>
      </c>
      <c r="B1094" s="7">
        <v>14.55</v>
      </c>
    </row>
    <row r="1095" spans="1:3">
      <c r="A1095" t="s">
        <v>666</v>
      </c>
      <c r="B1095" s="7">
        <v>12.4</v>
      </c>
    </row>
    <row r="1096" spans="1:3">
      <c r="A1096" t="s">
        <v>667</v>
      </c>
      <c r="B1096" s="7">
        <v>12.08</v>
      </c>
    </row>
    <row r="1097" spans="1:3">
      <c r="A1097" t="s">
        <v>668</v>
      </c>
      <c r="B1097" s="7">
        <v>11.38</v>
      </c>
    </row>
    <row r="1098" spans="1:3">
      <c r="A1098" t="s">
        <v>669</v>
      </c>
      <c r="B1098" s="7">
        <v>10</v>
      </c>
    </row>
    <row r="1099" spans="1:3">
      <c r="A1099" t="s">
        <v>670</v>
      </c>
      <c r="B1099" s="7">
        <v>9.15</v>
      </c>
    </row>
    <row r="1100" spans="1:3">
      <c r="A1100" t="s">
        <v>671</v>
      </c>
      <c r="B1100" s="7">
        <v>7.76</v>
      </c>
    </row>
    <row r="1101" spans="1:3">
      <c r="A1101" t="s">
        <v>672</v>
      </c>
      <c r="B1101" s="7">
        <v>6.14</v>
      </c>
    </row>
    <row r="1102" spans="1:3">
      <c r="A1102" t="s">
        <v>4</v>
      </c>
      <c r="B1102" s="6">
        <f>SUBTOTAL(109,[Sum of General and Research Payments])</f>
        <v>9655673.1300000008</v>
      </c>
    </row>
    <row r="1104" spans="1:3">
      <c r="C1104" s="52"/>
    </row>
    <row r="1105" spans="3:3">
      <c r="C1105" s="6"/>
    </row>
    <row r="1106" spans="3:3">
      <c r="C1106" s="53"/>
    </row>
  </sheetData>
  <sortState ref="B55:B65">
    <sortCondition descending="1" ref="B55"/>
  </sortState>
  <mergeCells count="4">
    <mergeCell ref="A1:B1"/>
    <mergeCell ref="A393:B393"/>
    <mergeCell ref="A689:B689"/>
    <mergeCell ref="A751:B751"/>
  </mergeCells>
  <pageMargins left="0.7" right="0.7" top="0.75" bottom="0.75" header="0.3" footer="0.3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CMS Payment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Jen</cp:lastModifiedBy>
  <dcterms:created xsi:type="dcterms:W3CDTF">2014-10-14T03:29:55Z</dcterms:created>
  <dcterms:modified xsi:type="dcterms:W3CDTF">2014-10-15T21:36:51Z</dcterms:modified>
</cp:coreProperties>
</file>