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Total Penalties" sheetId="1" r:id="rId1"/>
  </sheets>
  <calcPr calcId="145621"/>
</workbook>
</file>

<file path=xl/calcChain.xml><?xml version="1.0" encoding="utf-8"?>
<calcChain xmlns="http://schemas.openxmlformats.org/spreadsheetml/2006/main">
  <c r="K34" i="1" l="1"/>
  <c r="I34" i="1"/>
  <c r="G34" i="1"/>
  <c r="E34" i="1"/>
  <c r="K33" i="1"/>
  <c r="I33" i="1"/>
  <c r="G33" i="1"/>
  <c r="E33" i="1"/>
  <c r="K32" i="1"/>
  <c r="I32" i="1"/>
  <c r="G32" i="1"/>
  <c r="E32" i="1"/>
  <c r="K31" i="1"/>
  <c r="I31" i="1"/>
  <c r="G31" i="1"/>
  <c r="E31" i="1"/>
  <c r="K30" i="1"/>
  <c r="G30" i="1"/>
  <c r="E30" i="1"/>
  <c r="K29" i="1"/>
  <c r="G29" i="1"/>
  <c r="E29" i="1"/>
  <c r="K28" i="1"/>
  <c r="I28" i="1"/>
  <c r="G28" i="1"/>
  <c r="E28" i="1"/>
  <c r="K27" i="1"/>
  <c r="G27" i="1"/>
  <c r="E27" i="1"/>
  <c r="K26" i="1"/>
  <c r="I26" i="1"/>
  <c r="G26" i="1"/>
  <c r="E26" i="1"/>
  <c r="K25" i="1"/>
  <c r="I25" i="1"/>
  <c r="G25" i="1"/>
  <c r="E25" i="1"/>
  <c r="K24" i="1"/>
  <c r="I24" i="1"/>
  <c r="G24" i="1"/>
  <c r="E24" i="1"/>
  <c r="K23" i="1"/>
  <c r="G23" i="1"/>
  <c r="E23" i="1"/>
  <c r="K22" i="1"/>
  <c r="I22" i="1"/>
  <c r="G22" i="1"/>
  <c r="E22" i="1"/>
  <c r="K21" i="1"/>
  <c r="G21" i="1"/>
  <c r="E21" i="1"/>
  <c r="K20" i="1"/>
  <c r="I20" i="1"/>
  <c r="G20" i="1"/>
  <c r="E20" i="1"/>
  <c r="K19" i="1"/>
  <c r="G19" i="1"/>
  <c r="E19" i="1"/>
  <c r="K18" i="1"/>
  <c r="G18" i="1"/>
  <c r="E18" i="1"/>
  <c r="K17" i="1"/>
  <c r="G17" i="1"/>
  <c r="E17" i="1"/>
  <c r="K16" i="1"/>
  <c r="G16" i="1"/>
  <c r="E16" i="1"/>
  <c r="K15" i="1"/>
  <c r="G15" i="1"/>
  <c r="E15" i="1"/>
  <c r="K14" i="1"/>
  <c r="G14" i="1"/>
  <c r="E14" i="1"/>
  <c r="K13" i="1"/>
  <c r="G13" i="1"/>
  <c r="E13" i="1"/>
  <c r="K12" i="1"/>
  <c r="G12" i="1"/>
  <c r="E12" i="1"/>
  <c r="K11" i="1"/>
  <c r="G11" i="1"/>
  <c r="E11" i="1"/>
  <c r="K10" i="1"/>
  <c r="G10" i="1"/>
  <c r="E10" i="1"/>
  <c r="K9" i="1"/>
  <c r="G9" i="1"/>
  <c r="E9" i="1"/>
  <c r="K8" i="1"/>
  <c r="G8" i="1"/>
  <c r="E8" i="1"/>
  <c r="K7" i="1"/>
  <c r="G7" i="1"/>
  <c r="E7" i="1"/>
  <c r="K6" i="1"/>
  <c r="G6" i="1"/>
  <c r="E6" i="1"/>
  <c r="K5" i="1"/>
  <c r="G5" i="1"/>
  <c r="E5" i="1"/>
  <c r="K4" i="1"/>
  <c r="G4" i="1"/>
  <c r="E4" i="1"/>
  <c r="K3" i="1"/>
  <c r="G3" i="1"/>
  <c r="E3" i="1"/>
  <c r="K2" i="1"/>
  <c r="G2" i="1"/>
  <c r="E2" i="1"/>
</calcChain>
</file>

<file path=xl/sharedStrings.xml><?xml version="1.0" encoding="utf-8"?>
<sst xmlns="http://schemas.openxmlformats.org/spreadsheetml/2006/main" count="111" uniqueCount="63">
  <si>
    <t>Hospital</t>
  </si>
  <si>
    <t>County</t>
  </si>
  <si>
    <t>2013 Medicare Inpatient Revenue</t>
  </si>
  <si>
    <t>2015 Readmission Penalty</t>
  </si>
  <si>
    <t>2015 Readmission $ Penalty</t>
  </si>
  <si>
    <t>2015 VBP Penalty/Reward</t>
  </si>
  <si>
    <t>2015 VBP Dollar Amount Loss/Gain</t>
  </si>
  <si>
    <t>2015 HAC Score Penalty*</t>
  </si>
  <si>
    <t>HAC Score $ Penalty</t>
  </si>
  <si>
    <t>2015 Combined Penalty</t>
  </si>
  <si>
    <t>Total Loss/Gain</t>
  </si>
  <si>
    <t>Sacred Heart Medical Center ‐ Riverbend</t>
  </si>
  <si>
    <t>Lane</t>
  </si>
  <si>
    <t xml:space="preserve">N    </t>
  </si>
  <si>
    <t>Adventist Medical Center</t>
  </si>
  <si>
    <t>Multnomah</t>
  </si>
  <si>
    <t>Legacy Meridian Park Medical Center</t>
  </si>
  <si>
    <t>Washington</t>
  </si>
  <si>
    <t>Sky Lakes Medical Center</t>
  </si>
  <si>
    <t>Klamath</t>
  </si>
  <si>
    <t>Salem Hospital</t>
  </si>
  <si>
    <t>Marion</t>
  </si>
  <si>
    <t>Asante Rogue Regional Medical Center</t>
  </si>
  <si>
    <t>Jackson</t>
  </si>
  <si>
    <t>Providence Portland Medical Center</t>
  </si>
  <si>
    <t>Willamette Valley Medical Center</t>
  </si>
  <si>
    <t>Yamhill</t>
  </si>
  <si>
    <t>Sacred Heart University District</t>
  </si>
  <si>
    <t>Good Samaritan Regional Medical Center</t>
  </si>
  <si>
    <t>Benton</t>
  </si>
  <si>
    <t>Asante Three Rivers Medical Center</t>
  </si>
  <si>
    <t>Josephine</t>
  </si>
  <si>
    <t>Providence Newberg Medical Center</t>
  </si>
  <si>
    <t>St Charles Medical Center ‐ Redmond</t>
  </si>
  <si>
    <t>Deschutes</t>
  </si>
  <si>
    <t>Mercy Medical Center</t>
  </si>
  <si>
    <t>Douglas</t>
  </si>
  <si>
    <t>Mckenzie‐Willamette Medical Center</t>
  </si>
  <si>
    <t>Providence Willamette Falls Medical Center</t>
  </si>
  <si>
    <t>Clackamas</t>
  </si>
  <si>
    <t>Providence Milwaukie Hospital</t>
  </si>
  <si>
    <t>Samaritan Albany General Hospital</t>
  </si>
  <si>
    <t>Linn</t>
  </si>
  <si>
    <t>Asante Ashland Community Hospital</t>
  </si>
  <si>
    <t xml:space="preserve">Y    </t>
  </si>
  <si>
    <t>St Alphonsus Medical Center ‐ Ontario, Inc</t>
  </si>
  <si>
    <t>Malheur</t>
  </si>
  <si>
    <t>Kaiser Sunnyside Medical Center</t>
  </si>
  <si>
    <t>Ohsu Hospital And Clinics</t>
  </si>
  <si>
    <t>Santiam Memorial Hospital</t>
  </si>
  <si>
    <t>Legacy Mount Hood Medical Center</t>
  </si>
  <si>
    <t>Silverton Hospital</t>
  </si>
  <si>
    <t>Tuality Community Hospital</t>
  </si>
  <si>
    <t>Mid‐Columbia Medical Center</t>
  </si>
  <si>
    <t>Wasco</t>
  </si>
  <si>
    <t>St Charles Medical Center ‐ Bend</t>
  </si>
  <si>
    <t>Bay Area Hospital</t>
  </si>
  <si>
    <t>Coos</t>
  </si>
  <si>
    <t>Providence Medford Medical Center</t>
  </si>
  <si>
    <t>Legacy Good Samaritan Medical Center</t>
  </si>
  <si>
    <t>Legacy Emanuel Medical Center</t>
  </si>
  <si>
    <t>Providence St Vincent Medical Center</t>
  </si>
  <si>
    <t>*Y=1% penalty, N= no penalty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</si>
</sst>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1" applyNumberFormat="1" applyFont="1"/>
    <xf numFmtId="0" fontId="0" fillId="0" borderId="0" xfId="0" applyFill="1"/>
    <xf numFmtId="165" fontId="0" fillId="0" borderId="0" xfId="2" applyNumberFormat="1" applyFont="1"/>
    <xf numFmtId="164" fontId="0" fillId="0" borderId="0" xfId="2" applyNumberFormat="1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1" applyNumberFormat="1" applyFont="1" applyFill="1"/>
    <xf numFmtId="164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9">
    <dxf>
      <numFmt numFmtId="164" formatCode="_(&quot;$&quot;* #,##0_);_(&quot;$&quot;* \(#,##0\);_(&quot;$&quot;* &quot;-&quot;??_);_(@_)"/>
    </dxf>
    <dxf>
      <numFmt numFmtId="165" formatCode="0.000%"/>
    </dxf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00%"/>
    </dxf>
    <dxf>
      <numFmt numFmtId="164" formatCode="_(&quot;$&quot;* #,##0_);_(&quot;$&quot;* \(#,##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3" displayName="Table13" ref="A1:K34" totalsRowShown="0" headerRowCellStyle="Normal" dataCellStyle="Normal">
  <autoFilter ref="A1:K34"/>
  <sortState ref="A2:K34">
    <sortCondition descending="1" ref="K1:K34"/>
  </sortState>
  <tableColumns count="11">
    <tableColumn id="1" name="Hospital" dataCellStyle="Normal"/>
    <tableColumn id="8" name="County"/>
    <tableColumn id="2" name="2013 Medicare Inpatient Revenue" dataDxfId="8" dataCellStyle="Currency"/>
    <tableColumn id="5" name="2015 Readmission Penalty" dataDxfId="7" dataCellStyle="Percent"/>
    <tableColumn id="10" name="2015 Readmission $ Penalty" dataDxfId="6" dataCellStyle="Percent">
      <calculatedColumnFormula>Table13[[#This Row],[2013 Medicare Inpatient Revenue]]*Table13[[#This Row],[2015 Readmission Penalty]]</calculatedColumnFormula>
    </tableColumn>
    <tableColumn id="6" name="2015 VBP Penalty/Reward" dataDxfId="5" dataCellStyle="Percent"/>
    <tableColumn id="9" name="2015 VBP Dollar Amount Loss/Gain" dataDxfId="4" dataCellStyle="Percent">
      <calculatedColumnFormula>Table13[[#This Row],[2015 VBP Penalty/Reward]]*Table13[[#This Row],[2013 Medicare Inpatient Revenue]]</calculatedColumnFormula>
    </tableColumn>
    <tableColumn id="7" name="2015 HAC Score Penalty*" dataDxfId="3" dataCellStyle="Currency"/>
    <tableColumn id="11" name="HAC Score $ Penalty" dataDxfId="2">
      <calculatedColumnFormula>Table13[[#This Row],[2013 Medicare Inpatient Revenue]]*-0.1</calculatedColumnFormula>
    </tableColumn>
    <tableColumn id="3" name="2015 Combined Penalty" dataDxfId="1" dataCellStyle="Percent"/>
    <tableColumn id="4" name="Total Loss/Gain" dataDxfId="0" dataCellStyle="Currency">
      <calculatedColumnFormula>Table13[[#This Row],[2015 Combined Penalty]]*Table13[[#This Row],[2013 Medicare Inpatient Revenue]]</calculatedColumnFormula>
    </tableColumn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zoomScale="80" zoomScaleNormal="80" workbookViewId="0">
      <selection activeCell="C37" sqref="C37:D58"/>
    </sheetView>
  </sheetViews>
  <sheetFormatPr defaultColWidth="16.42578125" defaultRowHeight="16.5" customHeight="1" x14ac:dyDescent="0.25"/>
  <cols>
    <col min="1" max="1" width="44.85546875" customWidth="1"/>
    <col min="3" max="3" width="38.7109375" customWidth="1"/>
    <col min="4" max="4" width="30" customWidth="1"/>
    <col min="5" max="5" width="26.5703125" bestFit="1" customWidth="1"/>
    <col min="6" max="6" width="27.7109375" customWidth="1"/>
    <col min="7" max="7" width="36.5703125" customWidth="1"/>
    <col min="8" max="8" width="26.28515625" customWidth="1"/>
    <col min="9" max="9" width="26.140625" customWidth="1"/>
    <col min="11" max="11" width="34.28515625" bestFit="1" customWidth="1"/>
    <col min="13" max="13" width="47.42578125" customWidth="1"/>
    <col min="15" max="15" width="37.5703125" bestFit="1" customWidth="1"/>
  </cols>
  <sheetData>
    <row r="1" spans="1:11" ht="16.5" customHeigh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  <c r="H1" t="s">
        <v>7</v>
      </c>
      <c r="I1" t="s">
        <v>8</v>
      </c>
      <c r="J1" t="s">
        <v>9</v>
      </c>
      <c r="K1" s="2" t="s">
        <v>10</v>
      </c>
    </row>
    <row r="2" spans="1:11" ht="16.5" customHeight="1" x14ac:dyDescent="0.25">
      <c r="A2" t="s">
        <v>11</v>
      </c>
      <c r="B2" t="s">
        <v>12</v>
      </c>
      <c r="C2" s="1">
        <v>150822760.01584262</v>
      </c>
      <c r="D2" s="3">
        <v>0</v>
      </c>
      <c r="E2" s="4">
        <f>Table13[[#This Row],[2013 Medicare Inpatient Revenue]]*Table13[[#This Row],[2015 Readmission Penalty]]</f>
        <v>0</v>
      </c>
      <c r="F2" s="3">
        <v>2.0709999999999999E-3</v>
      </c>
      <c r="G2" s="1">
        <f>Table13[[#This Row],[2015 VBP Penalty/Reward]]*Table13[[#This Row],[2013 Medicare Inpatient Revenue]]</f>
        <v>312353.93599281006</v>
      </c>
      <c r="H2" s="5" t="s">
        <v>13</v>
      </c>
      <c r="I2" s="6">
        <v>0</v>
      </c>
      <c r="J2" s="3">
        <v>2.0709999999999999E-3</v>
      </c>
      <c r="K2" s="7">
        <f>Table13[[#This Row],[2015 Combined Penalty]]*Table13[[#This Row],[2013 Medicare Inpatient Revenue]]</f>
        <v>312353.93599281006</v>
      </c>
    </row>
    <row r="3" spans="1:11" ht="16.5" customHeight="1" x14ac:dyDescent="0.25">
      <c r="A3" t="s">
        <v>14</v>
      </c>
      <c r="B3" t="s">
        <v>15</v>
      </c>
      <c r="C3" s="1">
        <v>48000283.090007767</v>
      </c>
      <c r="D3" s="3">
        <v>-1.6000000000000001E-3</v>
      </c>
      <c r="E3" s="4">
        <f>Table13[[#This Row],[2013 Medicare Inpatient Revenue]]*Table13[[#This Row],[2015 Readmission Penalty]]</f>
        <v>-76800.452944012432</v>
      </c>
      <c r="F3" s="3">
        <v>7.5880000000000001E-3</v>
      </c>
      <c r="G3" s="1">
        <f>Table13[[#This Row],[2015 VBP Penalty/Reward]]*Table13[[#This Row],[2013 Medicare Inpatient Revenue]]</f>
        <v>364226.14808697894</v>
      </c>
      <c r="H3" s="5" t="s">
        <v>13</v>
      </c>
      <c r="I3" s="6">
        <v>0</v>
      </c>
      <c r="J3" s="3">
        <v>5.9880000000000003E-3</v>
      </c>
      <c r="K3" s="7">
        <f>Table13[[#This Row],[2015 Combined Penalty]]*Table13[[#This Row],[2013 Medicare Inpatient Revenue]]</f>
        <v>287425.69514296652</v>
      </c>
    </row>
    <row r="4" spans="1:11" ht="16.5" customHeight="1" x14ac:dyDescent="0.25">
      <c r="A4" t="s">
        <v>16</v>
      </c>
      <c r="B4" t="s">
        <v>17</v>
      </c>
      <c r="C4" s="1">
        <v>39825463.821008265</v>
      </c>
      <c r="D4" s="3">
        <v>-2.9999999999999997E-4</v>
      </c>
      <c r="E4" s="4">
        <f>Table13[[#This Row],[2013 Medicare Inpatient Revenue]]*Table13[[#This Row],[2015 Readmission Penalty]]</f>
        <v>-11947.639146302479</v>
      </c>
      <c r="F4" s="3">
        <v>4.6800000000000001E-3</v>
      </c>
      <c r="G4" s="1">
        <f>Table13[[#This Row],[2015 VBP Penalty/Reward]]*Table13[[#This Row],[2013 Medicare Inpatient Revenue]]</f>
        <v>186383.17068231868</v>
      </c>
      <c r="H4" s="5" t="s">
        <v>13</v>
      </c>
      <c r="I4" s="6">
        <v>0</v>
      </c>
      <c r="J4" s="3">
        <v>4.3800000000000002E-3</v>
      </c>
      <c r="K4" s="7">
        <f>Table13[[#This Row],[2015 Combined Penalty]]*Table13[[#This Row],[2013 Medicare Inpatient Revenue]]</f>
        <v>174435.53153601621</v>
      </c>
    </row>
    <row r="5" spans="1:11" ht="16.5" customHeight="1" x14ac:dyDescent="0.25">
      <c r="A5" t="s">
        <v>18</v>
      </c>
      <c r="B5" t="s">
        <v>19</v>
      </c>
      <c r="C5" s="1">
        <v>40325125.772905439</v>
      </c>
      <c r="D5" s="3">
        <v>0</v>
      </c>
      <c r="E5" s="4">
        <f>Table13[[#This Row],[2013 Medicare Inpatient Revenue]]*Table13[[#This Row],[2015 Readmission Penalty]]</f>
        <v>0</v>
      </c>
      <c r="F5" s="3">
        <v>4.1960000000000001E-3</v>
      </c>
      <c r="G5" s="1">
        <f>Table13[[#This Row],[2015 VBP Penalty/Reward]]*Table13[[#This Row],[2013 Medicare Inpatient Revenue]]</f>
        <v>169204.22774311123</v>
      </c>
      <c r="H5" s="5" t="s">
        <v>13</v>
      </c>
      <c r="I5" s="6">
        <v>0</v>
      </c>
      <c r="J5" s="3">
        <v>4.1960000000000001E-3</v>
      </c>
      <c r="K5" s="7">
        <f>Table13[[#This Row],[2015 Combined Penalty]]*Table13[[#This Row],[2013 Medicare Inpatient Revenue]]</f>
        <v>169204.22774311123</v>
      </c>
    </row>
    <row r="6" spans="1:11" ht="16.5" customHeight="1" x14ac:dyDescent="0.25">
      <c r="A6" t="s">
        <v>20</v>
      </c>
      <c r="B6" t="s">
        <v>21</v>
      </c>
      <c r="C6" s="1">
        <v>114629053.77002494</v>
      </c>
      <c r="D6" s="3">
        <v>0</v>
      </c>
      <c r="E6" s="4">
        <f>Table13[[#This Row],[2013 Medicare Inpatient Revenue]]*Table13[[#This Row],[2015 Readmission Penalty]]</f>
        <v>0</v>
      </c>
      <c r="F6" s="3">
        <v>1.438E-3</v>
      </c>
      <c r="G6" s="1">
        <f>Table13[[#This Row],[2015 VBP Penalty/Reward]]*Table13[[#This Row],[2013 Medicare Inpatient Revenue]]</f>
        <v>164836.57932129587</v>
      </c>
      <c r="H6" s="5" t="s">
        <v>13</v>
      </c>
      <c r="I6" s="6">
        <v>0</v>
      </c>
      <c r="J6" s="3">
        <v>1.438E-3</v>
      </c>
      <c r="K6" s="7">
        <f>Table13[[#This Row],[2015 Combined Penalty]]*Table13[[#This Row],[2013 Medicare Inpatient Revenue]]</f>
        <v>164836.57932129587</v>
      </c>
    </row>
    <row r="7" spans="1:11" ht="16.5" customHeight="1" x14ac:dyDescent="0.25">
      <c r="A7" t="s">
        <v>22</v>
      </c>
      <c r="B7" t="s">
        <v>23</v>
      </c>
      <c r="C7" s="1">
        <v>87501627.489137635</v>
      </c>
      <c r="D7" s="3">
        <v>0</v>
      </c>
      <c r="E7" s="4">
        <f>Table13[[#This Row],[2013 Medicare Inpatient Revenue]]*Table13[[#This Row],[2015 Readmission Penalty]]</f>
        <v>0</v>
      </c>
      <c r="F7" s="3">
        <v>1.5430000000000001E-3</v>
      </c>
      <c r="G7" s="1">
        <f>Table13[[#This Row],[2015 VBP Penalty/Reward]]*Table13[[#This Row],[2013 Medicare Inpatient Revenue]]</f>
        <v>135015.01121573939</v>
      </c>
      <c r="H7" s="5" t="s">
        <v>13</v>
      </c>
      <c r="I7" s="6">
        <v>0</v>
      </c>
      <c r="J7" s="3">
        <v>1.5430000000000001E-3</v>
      </c>
      <c r="K7" s="7">
        <f>Table13[[#This Row],[2015 Combined Penalty]]*Table13[[#This Row],[2013 Medicare Inpatient Revenue]]</f>
        <v>135015.01121573939</v>
      </c>
    </row>
    <row r="8" spans="1:11" ht="16.5" customHeight="1" x14ac:dyDescent="0.25">
      <c r="A8" t="s">
        <v>24</v>
      </c>
      <c r="B8" t="s">
        <v>15</v>
      </c>
      <c r="C8" s="1">
        <v>107242911.86272268</v>
      </c>
      <c r="D8" s="3">
        <v>0</v>
      </c>
      <c r="E8" s="4">
        <f>Table13[[#This Row],[2013 Medicare Inpatient Revenue]]*Table13[[#This Row],[2015 Readmission Penalty]]</f>
        <v>0</v>
      </c>
      <c r="F8" s="3">
        <v>1.044E-3</v>
      </c>
      <c r="G8" s="1">
        <f>Table13[[#This Row],[2015 VBP Penalty/Reward]]*Table13[[#This Row],[2013 Medicare Inpatient Revenue]]</f>
        <v>111961.59998468249</v>
      </c>
      <c r="H8" s="5" t="s">
        <v>13</v>
      </c>
      <c r="I8" s="6">
        <v>0</v>
      </c>
      <c r="J8" s="3">
        <v>1.044E-3</v>
      </c>
      <c r="K8" s="7">
        <f>Table13[[#This Row],[2015 Combined Penalty]]*Table13[[#This Row],[2013 Medicare Inpatient Revenue]]</f>
        <v>111961.59998468249</v>
      </c>
    </row>
    <row r="9" spans="1:11" ht="16.5" customHeight="1" x14ac:dyDescent="0.25">
      <c r="A9" t="s">
        <v>25</v>
      </c>
      <c r="B9" t="s">
        <v>26</v>
      </c>
      <c r="C9" s="1">
        <v>13365357.554226065</v>
      </c>
      <c r="D9" s="3">
        <v>-1E-3</v>
      </c>
      <c r="E9" s="4">
        <f>Table13[[#This Row],[2013 Medicare Inpatient Revenue]]*Table13[[#This Row],[2015 Readmission Penalty]]</f>
        <v>-13365.357554226066</v>
      </c>
      <c r="F9" s="3">
        <v>8.0789999999999994E-3</v>
      </c>
      <c r="G9" s="1">
        <f>Table13[[#This Row],[2015 VBP Penalty/Reward]]*Table13[[#This Row],[2013 Medicare Inpatient Revenue]]</f>
        <v>107978.72368059237</v>
      </c>
      <c r="H9" s="5" t="s">
        <v>13</v>
      </c>
      <c r="I9" s="6">
        <v>0</v>
      </c>
      <c r="J9" s="3">
        <v>7.0790000000000002E-3</v>
      </c>
      <c r="K9" s="7">
        <f>Table13[[#This Row],[2015 Combined Penalty]]*Table13[[#This Row],[2013 Medicare Inpatient Revenue]]</f>
        <v>94613.366126366323</v>
      </c>
    </row>
    <row r="10" spans="1:11" ht="16.5" customHeight="1" x14ac:dyDescent="0.25">
      <c r="A10" t="s">
        <v>27</v>
      </c>
      <c r="B10" t="s">
        <v>12</v>
      </c>
      <c r="C10" s="1">
        <v>17128489.116438918</v>
      </c>
      <c r="D10" s="3">
        <v>-2.9999999999999997E-4</v>
      </c>
      <c r="E10" s="4">
        <f>Table13[[#This Row],[2013 Medicare Inpatient Revenue]]*Table13[[#This Row],[2015 Readmission Penalty]]</f>
        <v>-5138.546734931675</v>
      </c>
      <c r="F10" s="3">
        <v>5.6090000000000003E-3</v>
      </c>
      <c r="G10" s="1">
        <f>Table13[[#This Row],[2015 VBP Penalty/Reward]]*Table13[[#This Row],[2013 Medicare Inpatient Revenue]]</f>
        <v>96073.695454105895</v>
      </c>
      <c r="H10" s="5" t="s">
        <v>13</v>
      </c>
      <c r="I10" s="6">
        <v>0</v>
      </c>
      <c r="J10" s="3">
        <v>5.3090000000000004E-3</v>
      </c>
      <c r="K10" s="7">
        <f>Table13[[#This Row],[2015 Combined Penalty]]*Table13[[#This Row],[2013 Medicare Inpatient Revenue]]</f>
        <v>90935.14871917422</v>
      </c>
    </row>
    <row r="11" spans="1:11" ht="16.5" customHeight="1" x14ac:dyDescent="0.25">
      <c r="A11" t="s">
        <v>28</v>
      </c>
      <c r="B11" t="s">
        <v>29</v>
      </c>
      <c r="C11" s="1">
        <v>69433111.354336068</v>
      </c>
      <c r="D11" s="3">
        <v>-2.0000000000000001E-4</v>
      </c>
      <c r="E11" s="4">
        <f>Table13[[#This Row],[2013 Medicare Inpatient Revenue]]*Table13[[#This Row],[2015 Readmission Penalty]]</f>
        <v>-13886.622270867214</v>
      </c>
      <c r="F11" s="3">
        <v>1.2509999999999999E-3</v>
      </c>
      <c r="G11" s="1">
        <f>Table13[[#This Row],[2015 VBP Penalty/Reward]]*Table13[[#This Row],[2013 Medicare Inpatient Revenue]]</f>
        <v>86860.822304274421</v>
      </c>
      <c r="H11" s="5" t="s">
        <v>13</v>
      </c>
      <c r="I11" s="6">
        <v>0</v>
      </c>
      <c r="J11" s="3">
        <v>1.0510000000000001E-3</v>
      </c>
      <c r="K11" s="7">
        <f>Table13[[#This Row],[2015 Combined Penalty]]*Table13[[#This Row],[2013 Medicare Inpatient Revenue]]</f>
        <v>72974.200033407207</v>
      </c>
    </row>
    <row r="12" spans="1:11" ht="16.5" customHeight="1" x14ac:dyDescent="0.25">
      <c r="A12" t="s">
        <v>30</v>
      </c>
      <c r="B12" t="s">
        <v>31</v>
      </c>
      <c r="C12" s="1">
        <v>30701687.492873926</v>
      </c>
      <c r="D12" s="3">
        <v>-2.9999999999999997E-4</v>
      </c>
      <c r="E12" s="4">
        <f>Table13[[#This Row],[2013 Medicare Inpatient Revenue]]*Table13[[#This Row],[2015 Readmission Penalty]]</f>
        <v>-9210.5062478621767</v>
      </c>
      <c r="F12" s="3">
        <v>2.1580000000000002E-3</v>
      </c>
      <c r="G12" s="1">
        <f>Table13[[#This Row],[2015 VBP Penalty/Reward]]*Table13[[#This Row],[2013 Medicare Inpatient Revenue]]</f>
        <v>66254.241609621939</v>
      </c>
      <c r="H12" s="5" t="s">
        <v>13</v>
      </c>
      <c r="I12" s="6">
        <v>0</v>
      </c>
      <c r="J12" s="3">
        <v>1.8580000000000001E-3</v>
      </c>
      <c r="K12" s="7">
        <f>Table13[[#This Row],[2015 Combined Penalty]]*Table13[[#This Row],[2013 Medicare Inpatient Revenue]]</f>
        <v>57043.735361759755</v>
      </c>
    </row>
    <row r="13" spans="1:11" ht="16.5" customHeight="1" x14ac:dyDescent="0.25">
      <c r="A13" t="s">
        <v>32</v>
      </c>
      <c r="B13" t="s">
        <v>26</v>
      </c>
      <c r="C13" s="1">
        <v>6945058.5742771681</v>
      </c>
      <c r="D13" s="3">
        <v>-1.1000000000000001E-3</v>
      </c>
      <c r="E13" s="4">
        <f>Table13[[#This Row],[2013 Medicare Inpatient Revenue]]*Table13[[#This Row],[2015 Readmission Penalty]]</f>
        <v>-7639.5644317048855</v>
      </c>
      <c r="F13" s="3">
        <v>8.6449999999999999E-3</v>
      </c>
      <c r="G13" s="1">
        <f>Table13[[#This Row],[2015 VBP Penalty/Reward]]*Table13[[#This Row],[2013 Medicare Inpatient Revenue]]</f>
        <v>60040.031374626116</v>
      </c>
      <c r="H13" s="5" t="s">
        <v>13</v>
      </c>
      <c r="I13" s="6">
        <v>0</v>
      </c>
      <c r="J13" s="3">
        <v>7.5449999999999996E-3</v>
      </c>
      <c r="K13" s="7">
        <f>Table13[[#This Row],[2015 Combined Penalty]]*Table13[[#This Row],[2013 Medicare Inpatient Revenue]]</f>
        <v>52400.46694292123</v>
      </c>
    </row>
    <row r="14" spans="1:11" ht="16.5" customHeight="1" x14ac:dyDescent="0.25">
      <c r="A14" t="s">
        <v>33</v>
      </c>
      <c r="B14" t="s">
        <v>34</v>
      </c>
      <c r="C14" s="1">
        <v>8975390.3743453976</v>
      </c>
      <c r="D14" s="3">
        <v>0</v>
      </c>
      <c r="E14" s="4">
        <f>Table13[[#This Row],[2013 Medicare Inpatient Revenue]]*Table13[[#This Row],[2015 Readmission Penalty]]</f>
        <v>0</v>
      </c>
      <c r="F14" s="3">
        <v>5.3210000000000002E-3</v>
      </c>
      <c r="G14" s="1">
        <f>Table13[[#This Row],[2015 VBP Penalty/Reward]]*Table13[[#This Row],[2013 Medicare Inpatient Revenue]]</f>
        <v>47758.052181891864</v>
      </c>
      <c r="H14" s="5" t="s">
        <v>13</v>
      </c>
      <c r="I14" s="6">
        <v>0</v>
      </c>
      <c r="J14" s="3">
        <v>5.3210000000000002E-3</v>
      </c>
      <c r="K14" s="7">
        <f>Table13[[#This Row],[2015 Combined Penalty]]*Table13[[#This Row],[2013 Medicare Inpatient Revenue]]</f>
        <v>47758.052181891864</v>
      </c>
    </row>
    <row r="15" spans="1:11" ht="16.5" customHeight="1" x14ac:dyDescent="0.25">
      <c r="A15" t="s">
        <v>35</v>
      </c>
      <c r="B15" t="s">
        <v>36</v>
      </c>
      <c r="C15" s="1">
        <v>38488126.629416995</v>
      </c>
      <c r="D15" s="3">
        <v>-2.0000000000000001E-4</v>
      </c>
      <c r="E15" s="4">
        <f>Table13[[#This Row],[2013 Medicare Inpatient Revenue]]*Table13[[#This Row],[2015 Readmission Penalty]]</f>
        <v>-7697.6253258833995</v>
      </c>
      <c r="F15" s="3">
        <v>1.3320000000000001E-3</v>
      </c>
      <c r="G15" s="1">
        <f>Table13[[#This Row],[2015 VBP Penalty/Reward]]*Table13[[#This Row],[2013 Medicare Inpatient Revenue]]</f>
        <v>51266.184670383438</v>
      </c>
      <c r="H15" s="5" t="s">
        <v>13</v>
      </c>
      <c r="I15" s="6">
        <v>0</v>
      </c>
      <c r="J15" s="3">
        <v>1.132E-3</v>
      </c>
      <c r="K15" s="7">
        <f>Table13[[#This Row],[2015 Combined Penalty]]*Table13[[#This Row],[2013 Medicare Inpatient Revenue]]</f>
        <v>43568.559344500034</v>
      </c>
    </row>
    <row r="16" spans="1:11" ht="16.5" customHeight="1" x14ac:dyDescent="0.25">
      <c r="A16" t="s">
        <v>37</v>
      </c>
      <c r="B16" t="s">
        <v>12</v>
      </c>
      <c r="C16" s="1">
        <v>16650158.18476025</v>
      </c>
      <c r="D16" s="3">
        <v>-2E-3</v>
      </c>
      <c r="E16" s="4">
        <f>Table13[[#This Row],[2013 Medicare Inpatient Revenue]]*Table13[[#This Row],[2015 Readmission Penalty]]</f>
        <v>-33300.3163695205</v>
      </c>
      <c r="F16" s="3">
        <v>4.3540000000000002E-3</v>
      </c>
      <c r="G16" s="1">
        <f>Table13[[#This Row],[2015 VBP Penalty/Reward]]*Table13[[#This Row],[2013 Medicare Inpatient Revenue]]</f>
        <v>72494.788736446135</v>
      </c>
      <c r="H16" s="5" t="s">
        <v>13</v>
      </c>
      <c r="I16" s="6">
        <v>0</v>
      </c>
      <c r="J16" s="3">
        <v>2.3540000000000002E-3</v>
      </c>
      <c r="K16" s="7">
        <f>Table13[[#This Row],[2015 Combined Penalty]]*Table13[[#This Row],[2013 Medicare Inpatient Revenue]]</f>
        <v>39194.472366925635</v>
      </c>
    </row>
    <row r="17" spans="1:11" ht="16.5" customHeight="1" x14ac:dyDescent="0.25">
      <c r="A17" t="s">
        <v>38</v>
      </c>
      <c r="B17" t="s">
        <v>39</v>
      </c>
      <c r="C17" s="1">
        <v>14417739.556333095</v>
      </c>
      <c r="D17" s="3">
        <v>0</v>
      </c>
      <c r="E17" s="4">
        <f>Table13[[#This Row],[2013 Medicare Inpatient Revenue]]*Table13[[#This Row],[2015 Readmission Penalty]]</f>
        <v>0</v>
      </c>
      <c r="F17" s="3">
        <v>2.5490000000000001E-3</v>
      </c>
      <c r="G17" s="1">
        <f>Table13[[#This Row],[2015 VBP Penalty/Reward]]*Table13[[#This Row],[2013 Medicare Inpatient Revenue]]</f>
        <v>36750.818129093059</v>
      </c>
      <c r="H17" s="5" t="s">
        <v>13</v>
      </c>
      <c r="I17" s="6">
        <v>0</v>
      </c>
      <c r="J17" s="3">
        <v>2.5490000000000001E-3</v>
      </c>
      <c r="K17" s="7">
        <f>Table13[[#This Row],[2015 Combined Penalty]]*Table13[[#This Row],[2013 Medicare Inpatient Revenue]]</f>
        <v>36750.818129093059</v>
      </c>
    </row>
    <row r="18" spans="1:11" ht="16.5" customHeight="1" x14ac:dyDescent="0.25">
      <c r="A18" t="s">
        <v>40</v>
      </c>
      <c r="B18" t="s">
        <v>39</v>
      </c>
      <c r="C18" s="1">
        <v>12201155.390404534</v>
      </c>
      <c r="D18" s="3">
        <v>0</v>
      </c>
      <c r="E18" s="4">
        <f>Table13[[#This Row],[2013 Medicare Inpatient Revenue]]*Table13[[#This Row],[2015 Readmission Penalty]]</f>
        <v>0</v>
      </c>
      <c r="F18" s="3">
        <v>2.6689999999999999E-3</v>
      </c>
      <c r="G18" s="1">
        <f>Table13[[#This Row],[2015 VBP Penalty/Reward]]*Table13[[#This Row],[2013 Medicare Inpatient Revenue]]</f>
        <v>32564.883736989701</v>
      </c>
      <c r="H18" s="5" t="s">
        <v>13</v>
      </c>
      <c r="I18" s="6">
        <v>0</v>
      </c>
      <c r="J18" s="3">
        <v>2.6689999999999999E-3</v>
      </c>
      <c r="K18" s="7">
        <f>Table13[[#This Row],[2015 Combined Penalty]]*Table13[[#This Row],[2013 Medicare Inpatient Revenue]]</f>
        <v>32564.883736989701</v>
      </c>
    </row>
    <row r="19" spans="1:11" ht="16.5" customHeight="1" x14ac:dyDescent="0.25">
      <c r="A19" t="s">
        <v>41</v>
      </c>
      <c r="B19" t="s">
        <v>42</v>
      </c>
      <c r="C19" s="1">
        <v>17457016.199676938</v>
      </c>
      <c r="D19" s="3">
        <v>0</v>
      </c>
      <c r="E19" s="4">
        <f>Table13[[#This Row],[2013 Medicare Inpatient Revenue]]*Table13[[#This Row],[2015 Readmission Penalty]]</f>
        <v>0</v>
      </c>
      <c r="F19" s="3">
        <v>1.6119999999999999E-3</v>
      </c>
      <c r="G19" s="1">
        <f>Table13[[#This Row],[2015 VBP Penalty/Reward]]*Table13[[#This Row],[2013 Medicare Inpatient Revenue]]</f>
        <v>28140.710113879224</v>
      </c>
      <c r="H19" s="5" t="s">
        <v>13</v>
      </c>
      <c r="I19" s="6">
        <v>0</v>
      </c>
      <c r="J19" s="3">
        <v>1.6119999999999999E-3</v>
      </c>
      <c r="K19" s="7">
        <f>Table13[[#This Row],[2015 Combined Penalty]]*Table13[[#This Row],[2013 Medicare Inpatient Revenue]]</f>
        <v>28140.710113879224</v>
      </c>
    </row>
    <row r="20" spans="1:11" ht="16.5" customHeight="1" x14ac:dyDescent="0.25">
      <c r="A20" t="s">
        <v>43</v>
      </c>
      <c r="B20" t="s">
        <v>23</v>
      </c>
      <c r="C20" s="1">
        <v>7231474.3933074884</v>
      </c>
      <c r="D20" s="3">
        <v>0</v>
      </c>
      <c r="E20" s="4">
        <f>Table13[[#This Row],[2013 Medicare Inpatient Revenue]]*Table13[[#This Row],[2015 Readmission Penalty]]</f>
        <v>0</v>
      </c>
      <c r="F20" s="3">
        <v>1.102E-2</v>
      </c>
      <c r="G20" s="1">
        <f>Table13[[#This Row],[2015 VBP Penalty/Reward]]*Table13[[#This Row],[2013 Medicare Inpatient Revenue]]</f>
        <v>79690.847814248526</v>
      </c>
      <c r="H20" s="5" t="s">
        <v>44</v>
      </c>
      <c r="I20" s="6">
        <f>Table13[[#This Row],[2013 Medicare Inpatient Revenue]]*-0.01</f>
        <v>-72314.743933074889</v>
      </c>
      <c r="J20" s="3">
        <v>1.0200000000000001E-3</v>
      </c>
      <c r="K20" s="7">
        <f>Table13[[#This Row],[2015 Combined Penalty]]*Table13[[#This Row],[2013 Medicare Inpatient Revenue]]</f>
        <v>7376.1038811736389</v>
      </c>
    </row>
    <row r="21" spans="1:11" ht="16.5" customHeight="1" x14ac:dyDescent="0.25">
      <c r="A21" t="s">
        <v>45</v>
      </c>
      <c r="B21" t="s">
        <v>46</v>
      </c>
      <c r="C21" s="1">
        <v>9320753.9685264211</v>
      </c>
      <c r="D21" s="3">
        <v>0</v>
      </c>
      <c r="E21" s="4">
        <f>Table13[[#This Row],[2013 Medicare Inpatient Revenue]]*Table13[[#This Row],[2015 Readmission Penalty]]</f>
        <v>0</v>
      </c>
      <c r="F21" s="3">
        <v>2.14E-4</v>
      </c>
      <c r="G21" s="1">
        <f>Table13[[#This Row],[2015 VBP Penalty/Reward]]*Table13[[#This Row],[2013 Medicare Inpatient Revenue]]</f>
        <v>1994.6413492646541</v>
      </c>
      <c r="H21" s="5" t="s">
        <v>13</v>
      </c>
      <c r="I21" s="6">
        <v>0</v>
      </c>
      <c r="J21" s="3">
        <v>2.14E-4</v>
      </c>
      <c r="K21" s="7">
        <f>Table13[[#This Row],[2015 Combined Penalty]]*Table13[[#This Row],[2013 Medicare Inpatient Revenue]]</f>
        <v>1994.6413492646541</v>
      </c>
    </row>
    <row r="22" spans="1:11" ht="16.5" customHeight="1" x14ac:dyDescent="0.25">
      <c r="A22" t="s">
        <v>47</v>
      </c>
      <c r="B22" t="s">
        <v>39</v>
      </c>
      <c r="C22" s="1">
        <v>0</v>
      </c>
      <c r="D22" s="3">
        <v>0</v>
      </c>
      <c r="E22" s="4">
        <f>Table13[[#This Row],[2013 Medicare Inpatient Revenue]]*Table13[[#This Row],[2015 Readmission Penalty]]</f>
        <v>0</v>
      </c>
      <c r="F22" s="3">
        <v>1.3913999999999999E-2</v>
      </c>
      <c r="G22" s="1">
        <f>Table13[[#This Row],[2015 VBP Penalty/Reward]]*Table13[[#This Row],[2013 Medicare Inpatient Revenue]]</f>
        <v>0</v>
      </c>
      <c r="H22" s="5" t="s">
        <v>13</v>
      </c>
      <c r="I22" s="6">
        <f>Table13[[#This Row],[2013 Medicare Inpatient Revenue]]*-0.1</f>
        <v>0</v>
      </c>
      <c r="J22" s="3">
        <v>1.3913999999999999E-2</v>
      </c>
      <c r="K22" s="7">
        <f>Table13[[#This Row],[2015 Combined Penalty]]*Table13[[#This Row],[2013 Medicare Inpatient Revenue]]</f>
        <v>0</v>
      </c>
    </row>
    <row r="23" spans="1:11" ht="16.5" customHeight="1" x14ac:dyDescent="0.25">
      <c r="A23" t="s">
        <v>48</v>
      </c>
      <c r="B23" t="s">
        <v>15</v>
      </c>
      <c r="C23" s="1">
        <v>173548766.44682077</v>
      </c>
      <c r="D23" s="3">
        <v>-1.8E-3</v>
      </c>
      <c r="E23" s="4">
        <f>Table13[[#This Row],[2013 Medicare Inpatient Revenue]]*Table13[[#This Row],[2015 Readmission Penalty]]</f>
        <v>-312387.77960427734</v>
      </c>
      <c r="F23" s="3">
        <v>1.614E-3</v>
      </c>
      <c r="G23" s="1">
        <f>Table13[[#This Row],[2015 VBP Penalty/Reward]]*Table13[[#This Row],[2013 Medicare Inpatient Revenue]]</f>
        <v>280107.70904516871</v>
      </c>
      <c r="H23" s="5" t="s">
        <v>13</v>
      </c>
      <c r="I23" s="6">
        <v>0</v>
      </c>
      <c r="J23" s="3">
        <v>-1.8599999999999999E-4</v>
      </c>
      <c r="K23" s="7">
        <f>Table13[[#This Row],[2015 Combined Penalty]]*Table13[[#This Row],[2013 Medicare Inpatient Revenue]]</f>
        <v>-32280.070559108663</v>
      </c>
    </row>
    <row r="24" spans="1:11" ht="16.5" customHeight="1" x14ac:dyDescent="0.25">
      <c r="A24" t="s">
        <v>49</v>
      </c>
      <c r="B24" t="s">
        <v>21</v>
      </c>
      <c r="C24" s="1">
        <v>5343016.6977308625</v>
      </c>
      <c r="D24" s="3">
        <v>-1.1000000000000001E-3</v>
      </c>
      <c r="E24" s="4">
        <f>Table13[[#This Row],[2013 Medicare Inpatient Revenue]]*Table13[[#This Row],[2015 Readmission Penalty]]</f>
        <v>-5877.318367503949</v>
      </c>
      <c r="F24" s="3">
        <v>3.8809999999999999E-3</v>
      </c>
      <c r="G24" s="1">
        <f>Table13[[#This Row],[2015 VBP Penalty/Reward]]*Table13[[#This Row],[2013 Medicare Inpatient Revenue]]</f>
        <v>20736.247803893479</v>
      </c>
      <c r="H24" s="5" t="s">
        <v>44</v>
      </c>
      <c r="I24" s="6">
        <f>Table13[[#This Row],[2013 Medicare Inpatient Revenue]]*-0.01</f>
        <v>-53430.166977308625</v>
      </c>
      <c r="J24" s="3">
        <v>-7.2189999999999997E-3</v>
      </c>
      <c r="K24" s="7">
        <f>Table13[[#This Row],[2015 Combined Penalty]]*Table13[[#This Row],[2013 Medicare Inpatient Revenue]]</f>
        <v>-38571.237540919094</v>
      </c>
    </row>
    <row r="25" spans="1:11" ht="16.5" customHeight="1" x14ac:dyDescent="0.25">
      <c r="A25" t="s">
        <v>50</v>
      </c>
      <c r="B25" t="s">
        <v>15</v>
      </c>
      <c r="C25" s="1">
        <v>26220461.451842662</v>
      </c>
      <c r="D25" s="3">
        <v>-2.0000000000000001E-4</v>
      </c>
      <c r="E25" s="4">
        <f>Table13[[#This Row],[2013 Medicare Inpatient Revenue]]*Table13[[#This Row],[2015 Readmission Penalty]]</f>
        <v>-5244.0922903685323</v>
      </c>
      <c r="F25" s="3">
        <v>8.5780000000000006E-3</v>
      </c>
      <c r="G25" s="1">
        <f>Table13[[#This Row],[2015 VBP Penalty/Reward]]*Table13[[#This Row],[2013 Medicare Inpatient Revenue]]</f>
        <v>224919.11833390637</v>
      </c>
      <c r="H25" s="5" t="s">
        <v>44</v>
      </c>
      <c r="I25" s="6">
        <f>Table13[[#This Row],[2013 Medicare Inpatient Revenue]]*-0.01</f>
        <v>-262204.61451842665</v>
      </c>
      <c r="J25" s="3">
        <v>-1.622E-3</v>
      </c>
      <c r="K25" s="7">
        <f>Table13[[#This Row],[2015 Combined Penalty]]*Table13[[#This Row],[2013 Medicare Inpatient Revenue]]</f>
        <v>-42529.588474888798</v>
      </c>
    </row>
    <row r="26" spans="1:11" ht="16.5" customHeight="1" x14ac:dyDescent="0.25">
      <c r="A26" t="s">
        <v>51</v>
      </c>
      <c r="B26" t="s">
        <v>21</v>
      </c>
      <c r="C26" s="1">
        <v>7930422.9551494243</v>
      </c>
      <c r="D26" s="3">
        <v>0</v>
      </c>
      <c r="E26" s="4">
        <f>Table13[[#This Row],[2013 Medicare Inpatient Revenue]]*Table13[[#This Row],[2015 Readmission Penalty]]</f>
        <v>0</v>
      </c>
      <c r="F26" s="3">
        <v>4.4920000000000003E-3</v>
      </c>
      <c r="G26" s="1">
        <f>Table13[[#This Row],[2015 VBP Penalty/Reward]]*Table13[[#This Row],[2013 Medicare Inpatient Revenue]]</f>
        <v>35623.459914531217</v>
      </c>
      <c r="H26" s="5" t="s">
        <v>44</v>
      </c>
      <c r="I26" s="6">
        <f>Table13[[#This Row],[2013 Medicare Inpatient Revenue]]*-0.01</f>
        <v>-79304.229551494238</v>
      </c>
      <c r="J26" s="3">
        <v>-5.5079999999999999E-3</v>
      </c>
      <c r="K26" s="7">
        <f>Table13[[#This Row],[2015 Combined Penalty]]*Table13[[#This Row],[2013 Medicare Inpatient Revenue]]</f>
        <v>-43680.769636963028</v>
      </c>
    </row>
    <row r="27" spans="1:11" ht="16.5" customHeight="1" x14ac:dyDescent="0.25">
      <c r="A27" t="s">
        <v>52</v>
      </c>
      <c r="B27" t="s">
        <v>17</v>
      </c>
      <c r="C27" s="1">
        <v>25185581.889145482</v>
      </c>
      <c r="D27" s="3">
        <v>-1E-4</v>
      </c>
      <c r="E27" s="4">
        <f>Table13[[#This Row],[2013 Medicare Inpatient Revenue]]*Table13[[#This Row],[2015 Readmission Penalty]]</f>
        <v>-2518.5581889145483</v>
      </c>
      <c r="F27" s="3">
        <v>-4.3990000000000001E-3</v>
      </c>
      <c r="G27" s="1">
        <f>Table13[[#This Row],[2015 VBP Penalty/Reward]]*Table13[[#This Row],[2013 Medicare Inpatient Revenue]]</f>
        <v>-110791.37473035097</v>
      </c>
      <c r="H27" s="5" t="s">
        <v>13</v>
      </c>
      <c r="I27" s="6">
        <v>0</v>
      </c>
      <c r="J27" s="3">
        <v>-4.4990000000000004E-3</v>
      </c>
      <c r="K27" s="7">
        <f>Table13[[#This Row],[2015 Combined Penalty]]*Table13[[#This Row],[2013 Medicare Inpatient Revenue]]</f>
        <v>-113309.93291926553</v>
      </c>
    </row>
    <row r="28" spans="1:11" ht="16.5" customHeight="1" x14ac:dyDescent="0.25">
      <c r="A28" t="s">
        <v>53</v>
      </c>
      <c r="B28" t="s">
        <v>54</v>
      </c>
      <c r="C28" s="1">
        <v>12312924.31245973</v>
      </c>
      <c r="D28" s="3">
        <v>-4.4000000000000003E-3</v>
      </c>
      <c r="E28" s="4">
        <f>Table13[[#This Row],[2013 Medicare Inpatient Revenue]]*Table13[[#This Row],[2015 Readmission Penalty]]</f>
        <v>-54176.866974822813</v>
      </c>
      <c r="F28" s="3">
        <v>1.4009999999999999E-3</v>
      </c>
      <c r="G28" s="1">
        <f>Table13[[#This Row],[2015 VBP Penalty/Reward]]*Table13[[#This Row],[2013 Medicare Inpatient Revenue]]</f>
        <v>17250.406961756082</v>
      </c>
      <c r="H28" s="5" t="s">
        <v>44</v>
      </c>
      <c r="I28" s="6">
        <f>Table13[[#This Row],[2013 Medicare Inpatient Revenue]]*-0.01</f>
        <v>-123129.2431245973</v>
      </c>
      <c r="J28" s="3">
        <v>-1.2999E-2</v>
      </c>
      <c r="K28" s="7">
        <f>Table13[[#This Row],[2015 Combined Penalty]]*Table13[[#This Row],[2013 Medicare Inpatient Revenue]]</f>
        <v>-160055.70313766404</v>
      </c>
    </row>
    <row r="29" spans="1:11" ht="16.5" customHeight="1" x14ac:dyDescent="0.25">
      <c r="A29" t="s">
        <v>55</v>
      </c>
      <c r="B29" t="s">
        <v>34</v>
      </c>
      <c r="C29" s="1">
        <v>70520878.543097705</v>
      </c>
      <c r="D29" s="3">
        <v>0</v>
      </c>
      <c r="E29" s="4">
        <f>Table13[[#This Row],[2013 Medicare Inpatient Revenue]]*Table13[[#This Row],[2015 Readmission Penalty]]</f>
        <v>0</v>
      </c>
      <c r="F29" s="3">
        <v>-4.0119999999999999E-3</v>
      </c>
      <c r="G29" s="1">
        <f>Table13[[#This Row],[2015 VBP Penalty/Reward]]*Table13[[#This Row],[2013 Medicare Inpatient Revenue]]</f>
        <v>-282929.76471490797</v>
      </c>
      <c r="H29" s="5" t="s">
        <v>13</v>
      </c>
      <c r="I29" s="6">
        <v>0</v>
      </c>
      <c r="J29" s="3">
        <v>-4.0119999999999999E-3</v>
      </c>
      <c r="K29" s="7">
        <f>Table13[[#This Row],[2015 Combined Penalty]]*Table13[[#This Row],[2013 Medicare Inpatient Revenue]]</f>
        <v>-282929.76471490797</v>
      </c>
    </row>
    <row r="30" spans="1:11" ht="16.5" customHeight="1" x14ac:dyDescent="0.25">
      <c r="A30" t="s">
        <v>56</v>
      </c>
      <c r="B30" t="s">
        <v>57</v>
      </c>
      <c r="C30" s="1">
        <v>29568459.491820615</v>
      </c>
      <c r="D30" s="3">
        <v>-5.0000000000000001E-3</v>
      </c>
      <c r="E30" s="4">
        <f>Table13[[#This Row],[2013 Medicare Inpatient Revenue]]*Table13[[#This Row],[2015 Readmission Penalty]]</f>
        <v>-147842.29745910308</v>
      </c>
      <c r="F30" s="3">
        <v>-6.2430000000000003E-3</v>
      </c>
      <c r="G30" s="1">
        <f>Table13[[#This Row],[2015 VBP Penalty/Reward]]*Table13[[#This Row],[2013 Medicare Inpatient Revenue]]</f>
        <v>-184595.89260743611</v>
      </c>
      <c r="H30" s="5" t="s">
        <v>13</v>
      </c>
      <c r="I30" s="6">
        <v>0</v>
      </c>
      <c r="J30" s="3">
        <v>-1.1243E-2</v>
      </c>
      <c r="K30" s="7">
        <f>Table13[[#This Row],[2015 Combined Penalty]]*Table13[[#This Row],[2013 Medicare Inpatient Revenue]]</f>
        <v>-332438.19006653916</v>
      </c>
    </row>
    <row r="31" spans="1:11" ht="16.5" customHeight="1" x14ac:dyDescent="0.25">
      <c r="A31" t="s">
        <v>58</v>
      </c>
      <c r="B31" t="s">
        <v>23</v>
      </c>
      <c r="C31" s="1">
        <v>37582994.50424201</v>
      </c>
      <c r="D31" s="3">
        <v>-5.9999999999999995E-4</v>
      </c>
      <c r="E31" s="4">
        <f>Table13[[#This Row],[2013 Medicare Inpatient Revenue]]*Table13[[#This Row],[2015 Readmission Penalty]]</f>
        <v>-22549.796702545205</v>
      </c>
      <c r="F31" s="3">
        <v>-1.3899999999999999E-4</v>
      </c>
      <c r="G31" s="1">
        <f>Table13[[#This Row],[2015 VBP Penalty/Reward]]*Table13[[#This Row],[2013 Medicare Inpatient Revenue]]</f>
        <v>-5224.0362360896388</v>
      </c>
      <c r="H31" s="5" t="s">
        <v>44</v>
      </c>
      <c r="I31" s="6">
        <f>Table13[[#This Row],[2013 Medicare Inpatient Revenue]]*-0.01</f>
        <v>-375829.94504242012</v>
      </c>
      <c r="J31" s="3">
        <v>-1.0739E-2</v>
      </c>
      <c r="K31" s="7">
        <f>Table13[[#This Row],[2015 Combined Penalty]]*Table13[[#This Row],[2013 Medicare Inpatient Revenue]]</f>
        <v>-403603.77798105497</v>
      </c>
    </row>
    <row r="32" spans="1:11" ht="16.5" customHeight="1" x14ac:dyDescent="0.25">
      <c r="A32" t="s">
        <v>59</v>
      </c>
      <c r="B32" t="s">
        <v>15</v>
      </c>
      <c r="C32" s="1">
        <v>62663735.236399606</v>
      </c>
      <c r="D32" s="3">
        <v>-3.5000000000000001E-3</v>
      </c>
      <c r="E32" s="4">
        <f>Table13[[#This Row],[2013 Medicare Inpatient Revenue]]*Table13[[#This Row],[2015 Readmission Penalty]]</f>
        <v>-219323.07332739863</v>
      </c>
      <c r="F32" s="3">
        <v>8.3199999999999995E-4</v>
      </c>
      <c r="G32" s="1">
        <f>Table13[[#This Row],[2015 VBP Penalty/Reward]]*Table13[[#This Row],[2013 Medicare Inpatient Revenue]]</f>
        <v>52136.227716684472</v>
      </c>
      <c r="H32" s="5" t="s">
        <v>44</v>
      </c>
      <c r="I32" s="6">
        <f>Table13[[#This Row],[2013 Medicare Inpatient Revenue]]*-0.01</f>
        <v>-626637.35236399609</v>
      </c>
      <c r="J32" s="3">
        <v>-1.2668E-2</v>
      </c>
      <c r="K32" s="7">
        <f>Table13[[#This Row],[2015 Combined Penalty]]*Table13[[#This Row],[2013 Medicare Inpatient Revenue]]</f>
        <v>-793824.19797471026</v>
      </c>
    </row>
    <row r="33" spans="1:11" ht="16.5" customHeight="1" x14ac:dyDescent="0.25">
      <c r="A33" t="s">
        <v>60</v>
      </c>
      <c r="B33" t="s">
        <v>15</v>
      </c>
      <c r="C33" s="1">
        <v>67656136.368331343</v>
      </c>
      <c r="D33" s="3">
        <v>-1.9E-3</v>
      </c>
      <c r="E33" s="4">
        <f>Table13[[#This Row],[2013 Medicare Inpatient Revenue]]*Table13[[#This Row],[2015 Readmission Penalty]]</f>
        <v>-128546.65909982956</v>
      </c>
      <c r="F33" s="3">
        <v>-1.7960000000000001E-3</v>
      </c>
      <c r="G33" s="1">
        <f>Table13[[#This Row],[2015 VBP Penalty/Reward]]*Table13[[#This Row],[2013 Medicare Inpatient Revenue]]</f>
        <v>-121510.42091752309</v>
      </c>
      <c r="H33" s="5" t="s">
        <v>44</v>
      </c>
      <c r="I33" s="6">
        <f>Table13[[#This Row],[2013 Medicare Inpatient Revenue]]*-0.01</f>
        <v>-676561.36368331348</v>
      </c>
      <c r="J33" s="3">
        <v>-1.3696E-2</v>
      </c>
      <c r="K33" s="7">
        <f>Table13[[#This Row],[2015 Combined Penalty]]*Table13[[#This Row],[2013 Medicare Inpatient Revenue]]</f>
        <v>-926618.44370066607</v>
      </c>
    </row>
    <row r="34" spans="1:11" ht="16.5" customHeight="1" x14ac:dyDescent="0.25">
      <c r="A34" t="s">
        <v>61</v>
      </c>
      <c r="B34" t="s">
        <v>17</v>
      </c>
      <c r="C34" s="1">
        <v>130700993.99406706</v>
      </c>
      <c r="D34" s="3">
        <v>0</v>
      </c>
      <c r="E34" s="4">
        <f>Table13[[#This Row],[2013 Medicare Inpatient Revenue]]*Table13[[#This Row],[2015 Readmission Penalty]]</f>
        <v>0</v>
      </c>
      <c r="F34" s="3">
        <v>9.7999999999999997E-4</v>
      </c>
      <c r="G34" s="1">
        <f>Table13[[#This Row],[2015 VBP Penalty/Reward]]*Table13[[#This Row],[2013 Medicare Inpatient Revenue]]</f>
        <v>128086.97411418571</v>
      </c>
      <c r="H34" s="5" t="s">
        <v>44</v>
      </c>
      <c r="I34" s="6">
        <f>Table13[[#This Row],[2013 Medicare Inpatient Revenue]]*-0.01</f>
        <v>-1307009.9399406705</v>
      </c>
      <c r="J34" s="3">
        <v>-9.0200000000000002E-3</v>
      </c>
      <c r="K34" s="7">
        <f>Table13[[#This Row],[2015 Combined Penalty]]*Table13[[#This Row],[2013 Medicare Inpatient Revenue]]</f>
        <v>-1178922.9658264848</v>
      </c>
    </row>
    <row r="36" spans="1:11" ht="16.5" customHeight="1" x14ac:dyDescent="0.25">
      <c r="A36" t="s">
        <v>62</v>
      </c>
    </row>
    <row r="37" spans="1:11" ht="16.5" customHeight="1" x14ac:dyDescent="0.25">
      <c r="G37" s="8"/>
    </row>
    <row r="38" spans="1:11" ht="16.5" customHeight="1" x14ac:dyDescent="0.25">
      <c r="D38" s="1"/>
      <c r="G38" s="8"/>
    </row>
    <row r="39" spans="1:11" ht="16.5" customHeight="1" x14ac:dyDescent="0.25">
      <c r="D39" s="1"/>
      <c r="G39" s="8"/>
    </row>
    <row r="40" spans="1:11" ht="16.5" customHeight="1" x14ac:dyDescent="0.25">
      <c r="D40" s="1"/>
      <c r="G40" s="8"/>
    </row>
    <row r="41" spans="1:11" ht="16.5" customHeight="1" x14ac:dyDescent="0.25">
      <c r="D41" s="1"/>
      <c r="G41" s="8"/>
    </row>
    <row r="42" spans="1:11" ht="16.5" customHeight="1" x14ac:dyDescent="0.25">
      <c r="D42" s="1"/>
      <c r="G42" s="8"/>
    </row>
    <row r="43" spans="1:11" ht="16.5" customHeight="1" x14ac:dyDescent="0.25">
      <c r="D43" s="1"/>
      <c r="G43" s="8"/>
    </row>
    <row r="44" spans="1:11" ht="16.5" customHeight="1" x14ac:dyDescent="0.25">
      <c r="D44" s="1"/>
      <c r="G44" s="8"/>
    </row>
    <row r="45" spans="1:11" ht="16.5" customHeight="1" x14ac:dyDescent="0.25">
      <c r="D45" s="1"/>
      <c r="G45" s="8"/>
    </row>
    <row r="46" spans="1:11" ht="16.5" customHeight="1" x14ac:dyDescent="0.25">
      <c r="D46" s="1"/>
      <c r="G46" s="8"/>
    </row>
    <row r="47" spans="1:11" ht="16.5" customHeight="1" x14ac:dyDescent="0.25">
      <c r="D47" s="1"/>
      <c r="G47" s="8"/>
    </row>
    <row r="48" spans="1:11" ht="16.5" customHeight="1" x14ac:dyDescent="0.25">
      <c r="D48" s="1"/>
      <c r="G48" s="8"/>
    </row>
    <row r="49" spans="4:4" ht="16.5" customHeight="1" x14ac:dyDescent="0.25">
      <c r="D49" s="1"/>
    </row>
    <row r="50" spans="4:4" ht="16.5" customHeight="1" x14ac:dyDescent="0.25">
      <c r="D50" s="1"/>
    </row>
    <row r="51" spans="4:4" ht="16.5" customHeight="1" x14ac:dyDescent="0.25">
      <c r="D51" s="1"/>
    </row>
    <row r="52" spans="4:4" ht="16.5" customHeight="1" x14ac:dyDescent="0.25">
      <c r="D52" s="1"/>
    </row>
    <row r="53" spans="4:4" ht="16.5" customHeight="1" x14ac:dyDescent="0.25">
      <c r="D53" s="1"/>
    </row>
    <row r="54" spans="4:4" ht="16.5" customHeight="1" x14ac:dyDescent="0.25">
      <c r="D54" s="1"/>
    </row>
    <row r="55" spans="4:4" ht="16.5" customHeight="1" x14ac:dyDescent="0.25">
      <c r="D55" s="1"/>
    </row>
    <row r="56" spans="4:4" ht="16.5" customHeight="1" x14ac:dyDescent="0.25">
      <c r="D56" s="1"/>
    </row>
    <row r="57" spans="4:4" ht="16.5" customHeight="1" x14ac:dyDescent="0.25">
      <c r="D57" s="1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Penalties</vt:lpstr>
    </vt:vector>
  </TitlesOfParts>
  <Company>Nike,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Kruse, Jennifer (ETW)</dc:creator>
  <cp:lastModifiedBy>Kruse, Jennifer (ETW)</cp:lastModifiedBy>
  <dcterms:created xsi:type="dcterms:W3CDTF">2015-02-26T04:41:39Z</dcterms:created>
  <dcterms:modified xsi:type="dcterms:W3CDTF">2015-02-26T04:42:14Z</dcterms:modified>
</cp:coreProperties>
</file>